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bookViews>
    <workbookView xWindow="120" yWindow="180" windowWidth="9720" windowHeight="7260" tabRatio="899" activeTab="7"/>
  </bookViews>
  <sheets>
    <sheet name="1. Дох.18 и план 19-20" sheetId="83" r:id="rId1"/>
    <sheet name="2.норм" sheetId="91" r:id="rId2"/>
    <sheet name="3.Адм.дох. (2)" sheetId="98" r:id="rId3"/>
    <sheet name="3.Адм.дох." sheetId="92" r:id="rId4"/>
    <sheet name="4.Адм.ОГВ" sheetId="93" r:id="rId5"/>
    <sheet name="5.Адм.источ." sheetId="94" r:id="rId6"/>
    <sheet name="6.Вед.18 и 19-20" sheetId="88" r:id="rId7"/>
    <sheet name="7.МП 18 и 19-20" sheetId="89" r:id="rId8"/>
    <sheet name="8.1 Вн.контр." sheetId="95" r:id="rId9"/>
    <sheet name="8.2 архивы" sheetId="96" r:id="rId10"/>
    <sheet name="8.3 спорт" sheetId="97" r:id="rId11"/>
    <sheet name="9.Ист18 и 19-20" sheetId="90" r:id="rId12"/>
  </sheets>
  <definedNames>
    <definedName name="_xlnm.Print_Titles" localSheetId="0">'1. Дох.18 и план 19-20'!$8:$9</definedName>
    <definedName name="_xlnm.Print_Titles" localSheetId="6">'6.Вед.18 и 19-20'!$8:$8</definedName>
  </definedNames>
  <calcPr calcId="152511"/>
</workbook>
</file>

<file path=xl/calcChain.xml><?xml version="1.0" encoding="utf-8"?>
<calcChain xmlns="http://schemas.openxmlformats.org/spreadsheetml/2006/main">
  <c r="C23" i="83" l="1"/>
  <c r="D12" i="83"/>
  <c r="E12" i="83"/>
  <c r="C12" i="83"/>
  <c r="N54" i="89"/>
  <c r="M54" i="89"/>
  <c r="L54" i="89"/>
  <c r="L46" i="89"/>
  <c r="L48" i="89"/>
  <c r="M44" i="89"/>
  <c r="N44" i="89"/>
  <c r="L44" i="89"/>
  <c r="M37" i="89"/>
  <c r="N37" i="89"/>
  <c r="L37" i="89"/>
  <c r="M23" i="89"/>
  <c r="M22" i="89" s="1"/>
  <c r="N23" i="89"/>
  <c r="N22" i="89" s="1"/>
  <c r="L23" i="89"/>
  <c r="L22" i="89" s="1"/>
  <c r="N26" i="89"/>
  <c r="N25" i="89" s="1"/>
  <c r="M26" i="89"/>
  <c r="M25" i="89" s="1"/>
  <c r="L26" i="89"/>
  <c r="L25" i="89" s="1"/>
  <c r="L24" i="88"/>
  <c r="L23" i="88" s="1"/>
  <c r="M24" i="88"/>
  <c r="M23" i="88" s="1"/>
  <c r="K24" i="88"/>
  <c r="K23" i="88" s="1"/>
  <c r="M20" i="89"/>
  <c r="N20" i="89"/>
  <c r="L20" i="89"/>
  <c r="M16" i="89"/>
  <c r="N16" i="89"/>
  <c r="L16" i="89"/>
  <c r="L21" i="88" l="1"/>
  <c r="M21" i="88"/>
  <c r="K21" i="88"/>
  <c r="L44" i="88" l="1"/>
  <c r="M44" i="88"/>
  <c r="K44" i="88"/>
  <c r="L17" i="88"/>
  <c r="M17" i="88"/>
  <c r="K17" i="88"/>
  <c r="N55" i="89" l="1"/>
  <c r="M55" i="89"/>
  <c r="L55" i="89"/>
  <c r="M13" i="89"/>
  <c r="D9" i="97" l="1"/>
  <c r="E9" i="97"/>
  <c r="D9" i="96"/>
  <c r="E9" i="96"/>
  <c r="E9" i="95"/>
  <c r="D9" i="95"/>
  <c r="C9" i="97"/>
  <c r="C9" i="96"/>
  <c r="C9" i="95"/>
  <c r="N72" i="89" l="1"/>
  <c r="N71" i="89" s="1"/>
  <c r="M72" i="89"/>
  <c r="M71" i="89" s="1"/>
  <c r="L72" i="89"/>
  <c r="L71" i="89" s="1"/>
  <c r="M69" i="89"/>
  <c r="M68" i="89" s="1"/>
  <c r="N69" i="89"/>
  <c r="N68" i="89" s="1"/>
  <c r="L69" i="89"/>
  <c r="L68" i="89" s="1"/>
  <c r="L13" i="89"/>
  <c r="N88" i="89"/>
  <c r="N87" i="89" s="1"/>
  <c r="N86" i="89" s="1"/>
  <c r="N82" i="89"/>
  <c r="N81" i="89" s="1"/>
  <c r="N80" i="89" s="1"/>
  <c r="N77" i="89"/>
  <c r="N76" i="89" s="1"/>
  <c r="N75" i="89" s="1"/>
  <c r="N74" i="89" s="1"/>
  <c r="N66" i="89"/>
  <c r="N65" i="89" s="1"/>
  <c r="N63" i="89"/>
  <c r="N62" i="89" s="1"/>
  <c r="N60" i="89"/>
  <c r="N59" i="89" s="1"/>
  <c r="N53" i="89"/>
  <c r="N52" i="89" s="1"/>
  <c r="N48" i="89"/>
  <c r="N46" i="89"/>
  <c r="N39" i="89"/>
  <c r="N32" i="89"/>
  <c r="N31" i="89" s="1"/>
  <c r="N29" i="89"/>
  <c r="N28" i="89" s="1"/>
  <c r="N18" i="89"/>
  <c r="N13" i="89"/>
  <c r="N12" i="89" s="1"/>
  <c r="L72" i="88"/>
  <c r="L71" i="88" s="1"/>
  <c r="L70" i="88" s="1"/>
  <c r="M72" i="88"/>
  <c r="M71" i="88" s="1"/>
  <c r="M70" i="88" s="1"/>
  <c r="K72" i="88"/>
  <c r="K71" i="88" s="1"/>
  <c r="K70" i="88" s="1"/>
  <c r="M92" i="88"/>
  <c r="M91" i="88" s="1"/>
  <c r="M90" i="88" s="1"/>
  <c r="M87" i="88"/>
  <c r="M86" i="88" s="1"/>
  <c r="M85" i="88" s="1"/>
  <c r="M84" i="88" s="1"/>
  <c r="M36" i="88"/>
  <c r="M35" i="88" s="1"/>
  <c r="M82" i="88"/>
  <c r="M81" i="88" s="1"/>
  <c r="M79" i="88"/>
  <c r="M78" i="88" s="1"/>
  <c r="M76" i="88"/>
  <c r="M75" i="88" s="1"/>
  <c r="M68" i="88"/>
  <c r="M67" i="88" s="1"/>
  <c r="M66" i="88" s="1"/>
  <c r="M63" i="88"/>
  <c r="M61" i="88"/>
  <c r="M56" i="88"/>
  <c r="M54" i="88"/>
  <c r="M53" i="88" s="1"/>
  <c r="M46" i="88"/>
  <c r="M39" i="88"/>
  <c r="M38" i="88" s="1"/>
  <c r="M32" i="88"/>
  <c r="M31" i="88" s="1"/>
  <c r="M30" i="88" s="1"/>
  <c r="M28" i="88"/>
  <c r="M27" i="88" s="1"/>
  <c r="M26" i="88" s="1"/>
  <c r="M19" i="88"/>
  <c r="M13" i="88"/>
  <c r="M12" i="88" s="1"/>
  <c r="M11" i="88" s="1"/>
  <c r="N58" i="89" l="1"/>
  <c r="M34" i="88"/>
  <c r="M51" i="88"/>
  <c r="M50" i="88" s="1"/>
  <c r="M49" i="88" s="1"/>
  <c r="M48" i="88" s="1"/>
  <c r="M60" i="88"/>
  <c r="M59" i="88" s="1"/>
  <c r="M58" i="88" s="1"/>
  <c r="N57" i="89"/>
  <c r="N51" i="89"/>
  <c r="N50" i="89" s="1"/>
  <c r="N79" i="89"/>
  <c r="N43" i="89"/>
  <c r="N42" i="89" s="1"/>
  <c r="N41" i="89" s="1"/>
  <c r="N36" i="89"/>
  <c r="N35" i="89" s="1"/>
  <c r="N34" i="89" s="1"/>
  <c r="N15" i="89"/>
  <c r="N84" i="89"/>
  <c r="N85" i="89"/>
  <c r="M89" i="88"/>
  <c r="M43" i="88"/>
  <c r="M42" i="88" s="1"/>
  <c r="M41" i="88" s="1"/>
  <c r="M16" i="88"/>
  <c r="M15" i="88" s="1"/>
  <c r="M74" i="88"/>
  <c r="D23" i="83"/>
  <c r="D40" i="83"/>
  <c r="D39" i="83" s="1"/>
  <c r="D37" i="83"/>
  <c r="D36" i="83" s="1"/>
  <c r="D34" i="83"/>
  <c r="D32" i="83"/>
  <c r="D27" i="83"/>
  <c r="D26" i="83" s="1"/>
  <c r="D25" i="83" s="1"/>
  <c r="D21" i="83"/>
  <c r="D18" i="83"/>
  <c r="D15" i="83"/>
  <c r="D14" i="83" s="1"/>
  <c r="D11" i="83"/>
  <c r="M88" i="89"/>
  <c r="M87" i="89" s="1"/>
  <c r="M86" i="89" s="1"/>
  <c r="M82" i="89"/>
  <c r="M81" i="89" s="1"/>
  <c r="M80" i="89" s="1"/>
  <c r="M77" i="89"/>
  <c r="M76" i="89" s="1"/>
  <c r="M75" i="89" s="1"/>
  <c r="M74" i="89" s="1"/>
  <c r="M66" i="89"/>
  <c r="M65" i="89" s="1"/>
  <c r="M63" i="89"/>
  <c r="M62" i="89" s="1"/>
  <c r="M60" i="89"/>
  <c r="M59" i="89" s="1"/>
  <c r="M53" i="89"/>
  <c r="M52" i="89" s="1"/>
  <c r="M48" i="89"/>
  <c r="M46" i="89"/>
  <c r="M39" i="89"/>
  <c r="M32" i="89"/>
  <c r="M31" i="89" s="1"/>
  <c r="M29" i="89"/>
  <c r="M28" i="89" s="1"/>
  <c r="M18" i="89"/>
  <c r="M12" i="89"/>
  <c r="L88" i="89"/>
  <c r="L87" i="89" s="1"/>
  <c r="L86" i="89" s="1"/>
  <c r="L82" i="89"/>
  <c r="L81" i="89" s="1"/>
  <c r="L80" i="89" s="1"/>
  <c r="L77" i="89"/>
  <c r="L76" i="89" s="1"/>
  <c r="L75" i="89" s="1"/>
  <c r="L74" i="89" s="1"/>
  <c r="L66" i="89"/>
  <c r="L65" i="89" s="1"/>
  <c r="L63" i="89"/>
  <c r="L62" i="89" s="1"/>
  <c r="L60" i="89"/>
  <c r="L59" i="89" s="1"/>
  <c r="L53" i="89"/>
  <c r="L52" i="89" s="1"/>
  <c r="L51" i="89" s="1"/>
  <c r="L50" i="89" s="1"/>
  <c r="L43" i="89"/>
  <c r="L32" i="89"/>
  <c r="L31" i="89" s="1"/>
  <c r="L29" i="89"/>
  <c r="L28" i="89" s="1"/>
  <c r="L92" i="88"/>
  <c r="L91" i="88" s="1"/>
  <c r="L90" i="88" s="1"/>
  <c r="L87" i="88"/>
  <c r="L86" i="88" s="1"/>
  <c r="L85" i="88" s="1"/>
  <c r="L84" i="88" s="1"/>
  <c r="L36" i="88"/>
  <c r="L35" i="88" s="1"/>
  <c r="L82" i="88"/>
  <c r="L81" i="88" s="1"/>
  <c r="L79" i="88"/>
  <c r="L78" i="88" s="1"/>
  <c r="L76" i="88"/>
  <c r="L68" i="88"/>
  <c r="L67" i="88" s="1"/>
  <c r="L66" i="88" s="1"/>
  <c r="L63" i="88"/>
  <c r="L61" i="88"/>
  <c r="L56" i="88"/>
  <c r="L54" i="88"/>
  <c r="L46" i="88"/>
  <c r="L39" i="88"/>
  <c r="L38" i="88" s="1"/>
  <c r="L32" i="88"/>
  <c r="L31" i="88" s="1"/>
  <c r="L30" i="88" s="1"/>
  <c r="L28" i="88"/>
  <c r="L27" i="88" s="1"/>
  <c r="L26" i="88" s="1"/>
  <c r="L19" i="88"/>
  <c r="L13" i="88"/>
  <c r="L12" i="88" s="1"/>
  <c r="L11" i="88" s="1"/>
  <c r="K92" i="88"/>
  <c r="K91" i="88" s="1"/>
  <c r="K90" i="88" s="1"/>
  <c r="K87" i="88"/>
  <c r="K86" i="88" s="1"/>
  <c r="K85" i="88" s="1"/>
  <c r="K84" i="88" s="1"/>
  <c r="K36" i="88"/>
  <c r="K35" i="88" s="1"/>
  <c r="K82" i="88"/>
  <c r="K81" i="88" s="1"/>
  <c r="K68" i="88"/>
  <c r="K67" i="88" s="1"/>
  <c r="K66" i="88" s="1"/>
  <c r="K63" i="88"/>
  <c r="K61" i="88"/>
  <c r="K56" i="88"/>
  <c r="K54" i="88"/>
  <c r="K53" i="88" s="1"/>
  <c r="K39" i="88"/>
  <c r="K38" i="88" s="1"/>
  <c r="K32" i="88"/>
  <c r="K31" i="88" s="1"/>
  <c r="K30" i="88" s="1"/>
  <c r="K28" i="88"/>
  <c r="K19" i="88"/>
  <c r="E27" i="83"/>
  <c r="E26" i="83" s="1"/>
  <c r="E25" i="83" s="1"/>
  <c r="E23" i="83"/>
  <c r="E21" i="83"/>
  <c r="E18" i="83"/>
  <c r="E11" i="83"/>
  <c r="E40" i="83"/>
  <c r="E39" i="83" s="1"/>
  <c r="C40" i="83"/>
  <c r="C39" i="83" s="1"/>
  <c r="E37" i="83"/>
  <c r="E36" i="83" s="1"/>
  <c r="C37" i="83"/>
  <c r="C36" i="83" s="1"/>
  <c r="E34" i="83"/>
  <c r="C34" i="83"/>
  <c r="E32" i="83"/>
  <c r="C32" i="83"/>
  <c r="C27" i="83"/>
  <c r="C26" i="83" s="1"/>
  <c r="C25" i="83" s="1"/>
  <c r="C21" i="83"/>
  <c r="C18" i="83"/>
  <c r="E15" i="83"/>
  <c r="E14" i="83" s="1"/>
  <c r="C15" i="83"/>
  <c r="C14" i="83" s="1"/>
  <c r="C11" i="83"/>
  <c r="C20" i="83" l="1"/>
  <c r="C17" i="83" s="1"/>
  <c r="C10" i="83" s="1"/>
  <c r="M58" i="89"/>
  <c r="M57" i="89" s="1"/>
  <c r="L58" i="89"/>
  <c r="L57" i="89" s="1"/>
  <c r="K60" i="88"/>
  <c r="K59" i="88" s="1"/>
  <c r="K58" i="88" s="1"/>
  <c r="K51" i="88"/>
  <c r="K50" i="88" s="1"/>
  <c r="K49" i="88" s="1"/>
  <c r="K48" i="88" s="1"/>
  <c r="N11" i="89"/>
  <c r="N10" i="89" s="1"/>
  <c r="N9" i="89" s="1"/>
  <c r="N90" i="89" s="1"/>
  <c r="M10" i="88"/>
  <c r="L34" i="88"/>
  <c r="K34" i="88"/>
  <c r="M65" i="88"/>
  <c r="C31" i="83"/>
  <c r="K89" i="88"/>
  <c r="D20" i="83"/>
  <c r="D17" i="83" s="1"/>
  <c r="D10" i="83" s="1"/>
  <c r="L79" i="89"/>
  <c r="M79" i="89"/>
  <c r="M51" i="89"/>
  <c r="M50" i="89" s="1"/>
  <c r="M36" i="89"/>
  <c r="M35" i="89" s="1"/>
  <c r="M34" i="89" s="1"/>
  <c r="M15" i="89"/>
  <c r="L89" i="88"/>
  <c r="K27" i="88"/>
  <c r="K26" i="88" s="1"/>
  <c r="L60" i="88"/>
  <c r="L59" i="88" s="1"/>
  <c r="L58" i="88" s="1"/>
  <c r="L43" i="88"/>
  <c r="L42" i="88" s="1"/>
  <c r="L41" i="88" s="1"/>
  <c r="K13" i="88"/>
  <c r="K12" i="88" s="1"/>
  <c r="K11" i="88" s="1"/>
  <c r="E31" i="83"/>
  <c r="D31" i="83"/>
  <c r="E20" i="83"/>
  <c r="E17" i="83" s="1"/>
  <c r="E10" i="83" s="1"/>
  <c r="M43" i="89"/>
  <c r="M42" i="89" s="1"/>
  <c r="M41" i="89" s="1"/>
  <c r="M84" i="89"/>
  <c r="M85" i="89"/>
  <c r="L42" i="89"/>
  <c r="L41" i="89" s="1"/>
  <c r="L85" i="89"/>
  <c r="L84" i="89"/>
  <c r="L12" i="89"/>
  <c r="L18" i="89"/>
  <c r="L15" i="89" s="1"/>
  <c r="L39" i="89"/>
  <c r="L36" i="89" s="1"/>
  <c r="L35" i="89" s="1"/>
  <c r="L34" i="89" s="1"/>
  <c r="L75" i="88"/>
  <c r="L74" i="88" s="1"/>
  <c r="L53" i="88"/>
  <c r="L16" i="88"/>
  <c r="K16" i="88"/>
  <c r="K15" i="88" s="1"/>
  <c r="K46" i="88"/>
  <c r="K43" i="88" s="1"/>
  <c r="K42" i="88" s="1"/>
  <c r="K41" i="88" s="1"/>
  <c r="K76" i="88"/>
  <c r="K75" i="88" s="1"/>
  <c r="K79" i="88"/>
  <c r="K78" i="88" s="1"/>
  <c r="C30" i="83" l="1"/>
  <c r="C29" i="83" s="1"/>
  <c r="C42" i="83" s="1"/>
  <c r="D12" i="90" s="1"/>
  <c r="D11" i="90" s="1"/>
  <c r="D10" i="90" s="1"/>
  <c r="D9" i="90" s="1"/>
  <c r="L11" i="89"/>
  <c r="L10" i="89" s="1"/>
  <c r="L9" i="89" s="1"/>
  <c r="L90" i="89" s="1"/>
  <c r="L15" i="88"/>
  <c r="L10" i="88" s="1"/>
  <c r="M11" i="89"/>
  <c r="M10" i="89" s="1"/>
  <c r="M9" i="89" s="1"/>
  <c r="M90" i="89" s="1"/>
  <c r="M94" i="88"/>
  <c r="K74" i="88"/>
  <c r="K65" i="88" s="1"/>
  <c r="L51" i="88"/>
  <c r="L50" i="88" s="1"/>
  <c r="L49" i="88" s="1"/>
  <c r="L65" i="88"/>
  <c r="E30" i="83"/>
  <c r="E29" i="83" s="1"/>
  <c r="E42" i="83" s="1"/>
  <c r="F12" i="90" s="1"/>
  <c r="F11" i="90" s="1"/>
  <c r="F10" i="90" s="1"/>
  <c r="F9" i="90" s="1"/>
  <c r="F17" i="90" s="1"/>
  <c r="D30" i="83"/>
  <c r="D29" i="83" s="1"/>
  <c r="D42" i="83" s="1"/>
  <c r="E12" i="90" s="1"/>
  <c r="E11" i="90" s="1"/>
  <c r="E10" i="90" s="1"/>
  <c r="E9" i="90" s="1"/>
  <c r="K10" i="88"/>
  <c r="K94" i="88" l="1"/>
  <c r="D16" i="90" s="1"/>
  <c r="D15" i="90" s="1"/>
  <c r="D14" i="90" s="1"/>
  <c r="D13" i="90" s="1"/>
  <c r="D8" i="90" s="1"/>
  <c r="D17" i="90" s="1"/>
  <c r="M9" i="88"/>
  <c r="F16" i="90"/>
  <c r="F15" i="90" s="1"/>
  <c r="F14" i="90" s="1"/>
  <c r="F13" i="90" s="1"/>
  <c r="L48" i="88"/>
  <c r="L94" i="88" s="1"/>
  <c r="E16" i="90" l="1"/>
  <c r="E15" i="90" s="1"/>
  <c r="E14" i="90" s="1"/>
  <c r="E13" i="90" s="1"/>
  <c r="E8" i="90" s="1"/>
  <c r="E17" i="90" s="1"/>
  <c r="K9" i="88"/>
  <c r="L9" i="88" l="1"/>
</calcChain>
</file>

<file path=xl/sharedStrings.xml><?xml version="1.0" encoding="utf-8"?>
<sst xmlns="http://schemas.openxmlformats.org/spreadsheetml/2006/main" count="1118" uniqueCount="378">
  <si>
    <t>1 01 02010 01 0000 110</t>
  </si>
  <si>
    <t>НАЛОГОВЫЕ И НЕНАЛОГОВЫЕ ДОХОДЫ</t>
  </si>
  <si>
    <t>1 05 00000 00 0000 000</t>
  </si>
  <si>
    <t>1 05 03000 01 0000 110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</si>
  <si>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</si>
  <si>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</si>
  <si>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</si>
  <si>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</si>
  <si>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</si>
  <si>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</si>
  <si>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</si>
  <si>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</si>
  <si>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</si>
  <si>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</si>
  <si>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2 02 01001 00 0000 151</t>
  </si>
  <si>
    <t>2 02 01001 10 0000 151</t>
  </si>
  <si>
    <t>2 02 01003 10 0000 151</t>
  </si>
  <si>
    <t>2 02 03015 10 0000 151</t>
  </si>
  <si>
    <t>Субвенции бюджетам  поселений на осуществление  первичного воинского учета на  территориях, где отсутствуют военные комиссариаты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</si>
  <si>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</si>
  <si>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</si>
  <si>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</si>
  <si>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</si>
  <si>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</si>
  <si>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</si>
  <si>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</si>
  <si>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</si>
  <si>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</si>
  <si>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2 02 03000 00 0000 151</t>
  </si>
  <si>
    <t>Субвенции бюджетам субъектов Российской Федерации и муниципальных образований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</si>
  <si>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</si>
  <si>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</si>
  <si>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100</t>
  </si>
  <si>
    <t>120</t>
  </si>
  <si>
    <t>200</t>
  </si>
  <si>
    <t>240</t>
  </si>
  <si>
    <t>Иные бюджетные ассигнования</t>
  </si>
  <si>
    <t>800</t>
  </si>
  <si>
    <t>06</t>
  </si>
  <si>
    <t>Резервные средства</t>
  </si>
  <si>
    <t>870</t>
  </si>
  <si>
    <t>540</t>
  </si>
  <si>
    <t>600</t>
  </si>
  <si>
    <t>ВСЕГО РАСХОДОВ</t>
  </si>
  <si>
    <t>Всего доходов</t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</si>
  <si>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</si>
  <si>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</si>
  <si>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</si>
  <si>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</si>
  <si>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</si>
  <si>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</si>
  <si>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</si>
  <si>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</si>
  <si>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500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</si>
  <si>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</si>
  <si>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</si>
  <si>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</si>
  <si>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</si>
  <si>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</si>
  <si>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</si>
  <si>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</si>
  <si>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</si>
  <si>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НАЛОГИ НА ПРИБЫЛЬ, ДОХОДЫ</t>
  </si>
  <si>
    <t>ДОХОДЫ ОТ ИСПОЛЬЗОВАНИЯ  ИМУЩЕСТВА,  НАХОДЯЩЕГОСЯ В ГОСУДАРСТВЕННОЙ И  МУНИЦИПАЛЬНОЙ СОБСТВЕННОСТИ</t>
  </si>
  <si>
    <t>Физическая культура и спорт</t>
  </si>
  <si>
    <t>10</t>
  </si>
  <si>
    <t>Межбюджетные трансферты</t>
  </si>
  <si>
    <t>11</t>
  </si>
  <si>
    <t>13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</si>
  <si>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</si>
  <si>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</si>
  <si>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</si>
  <si>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бюджетных и автономных учреждений, а  также  имущества государственных  и муниципальных  унитарных  предприятий, в том числе казенных)  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</si>
  <si>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</si>
  <si>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</si>
  <si>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Обеспечение пожарной безопасности</t>
  </si>
  <si>
    <t>Жилищное хозяйство</t>
  </si>
  <si>
    <t>Благоустройство</t>
  </si>
  <si>
    <t>Иные межбюджетные трансферты</t>
  </si>
  <si>
    <t xml:space="preserve"> </t>
  </si>
  <si>
    <t xml:space="preserve">КБК </t>
  </si>
  <si>
    <t>1 00 00000 00 0000 000</t>
  </si>
  <si>
    <t xml:space="preserve"> 1 01 00000 00 0000 000</t>
  </si>
  <si>
    <t>1 01 02000 01 0000 110</t>
  </si>
  <si>
    <t>Налог на доходы физических лиц</t>
  </si>
  <si>
    <t>НАЛОГИ НА СОВОКУПНЫЙ ДОХОД</t>
  </si>
  <si>
    <t>Единый сельскохозяйственный налог</t>
  </si>
  <si>
    <t xml:space="preserve"> 1 11 00000 00 0000 000</t>
  </si>
  <si>
    <t>1 11 05000 00 0000 120</t>
  </si>
  <si>
    <t>1 11 05030 00 0000 120</t>
  </si>
  <si>
    <t xml:space="preserve"> Приложение 1</t>
  </si>
  <si>
    <t xml:space="preserve"> Приложение 2</t>
  </si>
  <si>
    <t>КБК</t>
  </si>
  <si>
    <t>НАИМЕНОВАНИЕ</t>
  </si>
  <si>
    <t>863 01 05 00 00 00 0000 000</t>
  </si>
  <si>
    <t>Изменение остатков средств на счетах по учету средств бюджета</t>
  </si>
  <si>
    <t>863 01 05 00 00 00 0000 500</t>
  </si>
  <si>
    <t>Увеличение остатков средств бюджетов</t>
  </si>
  <si>
    <t>863 01 05 02 00 00 0000 500</t>
  </si>
  <si>
    <t>Увеличение прочих остатков средств бюджетов</t>
  </si>
  <si>
    <t>863 01 05 02 01 00 0000 510</t>
  </si>
  <si>
    <t xml:space="preserve">Увеличение прочих остатков денежных средств бюджетов </t>
  </si>
  <si>
    <t>863 01 05 00 00 00 0000 600</t>
  </si>
  <si>
    <t>Уменьшение остатков средств бюджетов</t>
  </si>
  <si>
    <t>863 01 05 02 00 00 0000 600</t>
  </si>
  <si>
    <t>Уменьшение прочих остатков средств бюджетов</t>
  </si>
  <si>
    <t>863 01 05 02 01 00 0000 610</t>
  </si>
  <si>
    <t>Уменьшение прочих остатков денежных средств бюджетов</t>
  </si>
  <si>
    <t>863 01 05 02 01 10 0000 610</t>
  </si>
  <si>
    <t>Итого источников внутреннего финансирования дефицита</t>
  </si>
  <si>
    <t>ГП</t>
  </si>
  <si>
    <t>ППГП</t>
  </si>
  <si>
    <t>Гл</t>
  </si>
  <si>
    <t xml:space="preserve">НР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</si>
  <si>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</si>
  <si>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деятельности главы исполнительно-распорядительного органа муниципального образования </t>
  </si>
  <si>
    <t/>
  </si>
  <si>
    <t xml:space="preserve">Расходы на выплаты персоналу государственных (муниципальных) органов </t>
  </si>
  <si>
    <t>Руководство и управление в сфере установленных функций органов местного самоуправления</t>
  </si>
  <si>
    <t>1010</t>
  </si>
  <si>
    <t>63 0 1010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</si>
  <si>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</si>
  <si>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</si>
  <si>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 - бюджетного надзора)</t>
  </si>
  <si>
    <t>Осуществление части полномочий по решешению вопросов местного значения поселений в соответствии с заключенными соглашениями</t>
  </si>
  <si>
    <t>1012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</si>
  <si>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</si>
  <si>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5118</t>
  </si>
  <si>
    <t>63 0 5118</t>
  </si>
  <si>
    <t>Мероприятия в сфере пожарной безопасности</t>
  </si>
  <si>
    <t>1129</t>
  </si>
  <si>
    <t>63 0 1129</t>
  </si>
  <si>
    <t>7001</t>
  </si>
  <si>
    <t>63 0 7001</t>
  </si>
  <si>
    <t>7003</t>
  </si>
  <si>
    <t>Организация и содержание мест захоронения (кладбищ)</t>
  </si>
  <si>
    <t>63 0 7003</t>
  </si>
  <si>
    <t>Предоставление субсидий бюджетным, автономным учреждениям и иным некоммерческим организациям</t>
  </si>
  <si>
    <t>70 0 1012</t>
  </si>
  <si>
    <t>Расходы на выплаты персоналу казенных учреждений</t>
  </si>
  <si>
    <t>Приложение 4</t>
  </si>
  <si>
    <t>Код бюджетной классификации Российской Федерации</t>
  </si>
  <si>
    <t xml:space="preserve">Наименование  </t>
  </si>
  <si>
    <t>администратора доходов</t>
  </si>
  <si>
    <t>доходов бюджета сельского поселения</t>
  </si>
  <si>
    <t>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</si>
  <si>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</si>
  <si>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1 08 07175 01 4000 110</t>
  </si>
  <si>
    <t>Государственная пошлина за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</si>
  <si>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1 11 05025 10 0000 120</t>
  </si>
  <si>
    <t>1 11 07015 10 0000 120</t>
  </si>
  <si>
    <t>1 11 09045 10 0000 120</t>
  </si>
  <si>
    <t>1 13 01995 10 0000 130</t>
  </si>
  <si>
    <t>1 13 02995 10 0000 130</t>
  </si>
  <si>
    <t>1 14 02052 10 0000 410</t>
  </si>
  <si>
    <t>1 14 02053 10 0000 410</t>
  </si>
  <si>
    <t>1 14 02052 10 0000 440</t>
  </si>
  <si>
    <t>1 14 02053 10 0000 440</t>
  </si>
  <si>
    <t>1 15 02050 10 0000 140</t>
  </si>
  <si>
    <t>1 16 18050 10 0000 140</t>
  </si>
  <si>
    <t>1 16 23051 10 0000 140</t>
  </si>
  <si>
    <t>1 16 23052 10 0000 140</t>
  </si>
  <si>
    <t>1 16 90050 10 0000 140</t>
  </si>
  <si>
    <t>1 17 01050 10 0000 180</t>
  </si>
  <si>
    <t>1 17 05050 10 0000 180</t>
  </si>
  <si>
    <t>2 08 05000 10 0000 180</t>
  </si>
  <si>
    <t>1003</t>
  </si>
  <si>
    <t>63 0 1003</t>
  </si>
  <si>
    <t>63 0 1015</t>
  </si>
  <si>
    <t>63 0 1016</t>
  </si>
  <si>
    <t>63 0 7105</t>
  </si>
  <si>
    <t>Массовый спорт</t>
  </si>
  <si>
    <t>63 0 1768</t>
  </si>
  <si>
    <t>Доходы, получаемые в виде арендной платы, а также средства от продажи права 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</si>
  <si>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</si>
  <si>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</si>
  <si>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</si>
  <si>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</si>
  <si>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</si>
  <si>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</si>
  <si>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>Денежные взыскания (штрафы) за нарушение бюджетного законодательства (в части бюджетов сельских поселений)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</si>
  <si>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
</t>
  </si>
  <si>
    <t xml:space="preserve">Доходы от сдачи  в аренду  имущества, находящегося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 автономных учреждений) </t>
  </si>
  <si>
    <t>к Решению Лутенского сельского Совета народных депутатов № 4-5 от 19.03.2015г. "О внесению изменений в решение Лутенского сельского Совета народных депутатов "О бюджете Лутенского сельского поселения Клетнянского района Брянской области на 2015 год и на плановый период 2016 и 2017 годов"</t>
  </si>
  <si>
    <t xml:space="preserve">Налог на  имущество  физических  лиц, взимаемый по ставкам,  применяемым  к объектам налогообложения, расположенным в границах сельских поселений
</t>
  </si>
  <si>
    <t>1 06 06033 10 0000 110</t>
  </si>
  <si>
    <t>1 06 06043 10 0000 110</t>
  </si>
  <si>
    <t>1 06 06030 03 0000 110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</si>
  <si>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</si>
  <si>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</si>
  <si>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</si>
  <si>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1 06 06040 00 0000 110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</si>
  <si>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</si>
  <si>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</si>
  <si>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</si>
  <si>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</si>
  <si>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1015</t>
  </si>
  <si>
    <t>1016</t>
  </si>
  <si>
    <t>1057</t>
  </si>
  <si>
    <t>1768</t>
  </si>
  <si>
    <t>7105</t>
  </si>
  <si>
    <t>863 01 05 02 10 10 0000 510</t>
  </si>
  <si>
    <t>244</t>
  </si>
  <si>
    <t xml:space="preserve">Прочая закупка товаров, работ и услуг для обеспечения государственных (муниципальных) нужд
</t>
  </si>
  <si>
    <t xml:space="preserve"> Приложение 3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</si>
  <si>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
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</si>
  <si>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</si>
  <si>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</si>
  <si>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</si>
  <si>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</si>
  <si>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</si>
  <si>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</si>
  <si>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 бюджетам сельских поселений на выполнение  передаваемых  полномочий субъектов Российской  Федерации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</si>
  <si>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</si>
  <si>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Приложение 1</t>
  </si>
  <si>
    <t xml:space="preserve">Непрограммная деятельность </t>
  </si>
  <si>
    <t xml:space="preserve"> Приложение 8</t>
  </si>
  <si>
    <t>1 08 04020 01 1000 110</t>
  </si>
  <si>
    <t>1 08 04020 01 4000 110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</si>
  <si>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</si>
  <si>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 предприятий, созданных сельскими поселениями</t>
  </si>
  <si>
    <t>Доходы от  реализации имущества, находящегося в  оперативном управлении учреждений, находящихся   в  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</si>
  <si>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Платежи, взимаемые  органами местного самоуправления  (организациями) сельских поселений  за выполнение определенных функций</t>
  </si>
  <si>
    <t>2 02 04000 00 0000 151</t>
  </si>
  <si>
    <t>2 02 04014 10 0000 151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</si>
  <si>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</si>
  <si>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</si>
  <si>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</si>
  <si>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Национальная экономика</t>
  </si>
  <si>
    <t>Дорожное хозяйство (дорожные фонды)</t>
  </si>
  <si>
    <t>09</t>
  </si>
  <si>
    <t>7201</t>
  </si>
  <si>
    <t>к Решению Лутенского сельского Совета народных депутатов № 6-4 от 30.10.2015г. "О внесению изменений в решение Лутенского сельского Совета народных депутатов "О бюджете Лутенского сельского поселения Клетнянского района Брянской области на 2015 год и на плановый период 2016 и 2017 годов"</t>
  </si>
  <si>
    <t>63 0 1651</t>
  </si>
  <si>
    <t>Пенсионное обеспечение</t>
  </si>
  <si>
    <t>300</t>
  </si>
  <si>
    <t xml:space="preserve">Социальное обеспечение и иные выплаты населению </t>
  </si>
  <si>
    <t xml:space="preserve">Социальная политика 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</si>
  <si>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</si>
  <si>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ППМП</t>
  </si>
  <si>
    <t>НР</t>
  </si>
  <si>
    <t xml:space="preserve">Повышение защиты населения и территории поселения от чрезвычайных ситуаций природного и техногенного характера </t>
  </si>
  <si>
    <t>Осуществление мер улучшению положения отдельных категорий граждан</t>
  </si>
  <si>
    <t>Развитие физической культуры и спорта</t>
  </si>
  <si>
    <t>Обеспечение первичного воинского учета на территориях, где отсутствуют военные комиссариаты</t>
  </si>
  <si>
    <t>51180</t>
  </si>
  <si>
    <t>Содействие реформированию жилищно-коммунального хозяйства; создание благоприятных условий проживания граждан</t>
  </si>
  <si>
    <t>Развитие и модернизация сети автомобильных дорог общего пользования местного значения</t>
  </si>
  <si>
    <t>00</t>
  </si>
  <si>
    <t>64 0 12 51180</t>
  </si>
  <si>
    <t>630</t>
  </si>
  <si>
    <t>864</t>
  </si>
  <si>
    <t>Мирнинская сельская администрация</t>
  </si>
  <si>
    <t>Перечень главных администраторов доходов бюджета Мирнинского сельского поселения Клетнянского района Брянской области</t>
  </si>
  <si>
    <t>Администрация  Мирнинского сельского поселения</t>
  </si>
  <si>
    <t>Приложение 5</t>
  </si>
  <si>
    <t>Приложение 2</t>
  </si>
  <si>
    <t xml:space="preserve">Реализация полномочий муниципального образования «Мирнинское сельское поселение»  на 2016 год </t>
  </si>
  <si>
    <t>Приложение 3</t>
  </si>
  <si>
    <t>64 0 11 80010</t>
  </si>
  <si>
    <t>64 0 11 80040</t>
  </si>
  <si>
    <t>Уплата налогов, сборов и иных платежей</t>
  </si>
  <si>
    <t>850</t>
  </si>
  <si>
    <t>64 0 11 84200</t>
  </si>
  <si>
    <t>70 0 00 83050</t>
  </si>
  <si>
    <t>64 0 11 84220</t>
  </si>
  <si>
    <t>64 0 13 81140</t>
  </si>
  <si>
    <t>64 0 15 83710</t>
  </si>
  <si>
    <t>Коммунальное хозяйство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</si>
  <si>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</si>
  <si>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64 0 15 81690</t>
  </si>
  <si>
    <t>64 0 15 81710</t>
  </si>
  <si>
    <t>64 0 15 81730</t>
  </si>
  <si>
    <t>2018</t>
  </si>
  <si>
    <t>64 0 17 82450</t>
  </si>
  <si>
    <t>320</t>
  </si>
  <si>
    <t>64 0 14 83740</t>
  </si>
  <si>
    <t>80010</t>
  </si>
  <si>
    <t>80040</t>
  </si>
  <si>
    <t>84200</t>
  </si>
  <si>
    <t>84220</t>
  </si>
  <si>
    <t>81140</t>
  </si>
  <si>
    <t>83740</t>
  </si>
  <si>
    <t>83710</t>
  </si>
  <si>
    <t>81690</t>
  </si>
  <si>
    <t>81710</t>
  </si>
  <si>
    <t>81730</t>
  </si>
  <si>
    <t>82450</t>
  </si>
  <si>
    <t>83050</t>
  </si>
  <si>
    <t>2 02 15001 10 0000 151</t>
  </si>
  <si>
    <t>2 02 15002 10 0000 151</t>
  </si>
  <si>
    <t>2 02 19999 10 0000 151</t>
  </si>
  <si>
    <t>2 02 29999 10 0000 151</t>
  </si>
  <si>
    <t>2 02 35118 10 0000 151</t>
  </si>
  <si>
    <t>2 02 30024 10 0000 151</t>
  </si>
  <si>
    <t>2 02 40014 10 0000 151</t>
  </si>
  <si>
    <t>Наименование  доходов</t>
  </si>
  <si>
    <t>Бюджет сельского поселения</t>
  </si>
  <si>
    <t>В части прочих неналоговых доходов</t>
  </si>
  <si>
    <t>Невыясненные поступления, зачисляемые в бюджет поселений</t>
  </si>
  <si>
    <t>Прочие неналоговые доходы бюджетов поселений</t>
  </si>
  <si>
    <t>В части доходов от оказания платных услуг (работ) и компенсации затрат государства</t>
  </si>
  <si>
    <t>Прочие доходы отоказания платных услуг (работ) получателями средств бюджетов поселений и компенсации затрат бюджетов поселений</t>
  </si>
  <si>
    <t xml:space="preserve">Нормативы распределения доходов на 2018 год и на плановый период 2019 и 2020 годов в бюджет Мирнинского сельского поселения Клетнянского района Брянской области </t>
  </si>
  <si>
    <t>Перечень главных администраторов доходов местного бюджета - органов государственной власти Российской Федерации, органов государственной власти Брянской области</t>
  </si>
  <si>
    <t xml:space="preserve">Наименование главного администратора доходов местного  бюджета </t>
  </si>
  <si>
    <t>доходов местного бюджета</t>
  </si>
  <si>
    <t>Федеральная налоговая служба</t>
  </si>
  <si>
    <t>Налог на доходы физических лиц &lt;1&gt;</t>
  </si>
  <si>
    <t>Единый сельскохозяйственный налог&lt;1&gt;</t>
  </si>
  <si>
    <t>Налог на имущество физических лиц&lt;1&gt;</t>
  </si>
  <si>
    <t>Земельный налог&lt;1&gt;</t>
  </si>
  <si>
    <t>&lt;1&gt;  Администрирование поступлений по всем программам и подстатьям соответствующей статьи осуществляется администратором, указанным в группировочном коде бюджетной классификации в пределах определенной законодательством Российской Федерации компетенции</t>
  </si>
  <si>
    <t>&lt;2&gt;  Администрирование данных поступлений осуществляется как органами государственной власти Российской Федерации (органами управления государственными внебюджетными фондами Российской Федерации, Центральным банком Российской Федерации), так и органами государственной власти субъектов Российской Федерации</t>
  </si>
  <si>
    <t>4.</t>
  </si>
  <si>
    <t>Приложение 6</t>
  </si>
  <si>
    <t>Перечень главных администраторов источников финансирования дефицита бюджета Мирнинского сельского поселения Клетнянского района Брянской области</t>
  </si>
  <si>
    <t>Код бюджетной классификации Российской Федерации администратора</t>
  </si>
  <si>
    <t>Код бюджетной классификации Российской  Федерации источников внутреннего финансирования дефицита</t>
  </si>
  <si>
    <t>Наименование администраторов источников финансирования дефицита бюджета сельского поселения</t>
  </si>
  <si>
    <t>Администрация Мирнинского сельского поселения</t>
  </si>
  <si>
    <t>01 05 02 01 10 0000 510</t>
  </si>
  <si>
    <t>01 05 02 01 10 0000 610</t>
  </si>
  <si>
    <t>Приложение 7</t>
  </si>
  <si>
    <t>Таблица 1</t>
  </si>
  <si>
    <t>№ п/п</t>
  </si>
  <si>
    <t>Наименование муниципального образования</t>
  </si>
  <si>
    <t>Клетнянский муниципальный район</t>
  </si>
  <si>
    <t>ИТОГО</t>
  </si>
  <si>
    <t>Приложение 8</t>
  </si>
  <si>
    <t>2018 год</t>
  </si>
  <si>
    <t>Таблица 2</t>
  </si>
  <si>
    <t>Продолжение  8</t>
  </si>
  <si>
    <t>Таблица 3</t>
  </si>
  <si>
    <t>Продолжение 8</t>
  </si>
  <si>
    <t>2019 год</t>
  </si>
  <si>
    <t>2020 год</t>
  </si>
  <si>
    <t>Приложение 9</t>
  </si>
  <si>
    <t>(рублей)</t>
  </si>
  <si>
    <t xml:space="preserve">Субсидии некоммерческим организациям (за исключением государственных (муниципальных) учреждений)
</t>
  </si>
  <si>
    <t>Осуществление первичного воинского учета на территориях, где отсутствуют военные комиссариаты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</si>
  <si>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</si>
  <si>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Резервный фонд местной администрации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</si>
  <si>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</si>
  <si>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Обеспечение деятельности главы муниципального образования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</si>
  <si>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</si>
  <si>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</si>
  <si>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64 0 15 83760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</si>
  <si>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</si>
  <si>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64 0 18 84290</t>
  </si>
  <si>
    <t>Выплата муниципальных пенсий (доплат к государственным пенсиям)</t>
  </si>
  <si>
    <t>110</t>
  </si>
  <si>
    <t>64 0 11 80930</t>
  </si>
  <si>
    <t>Эксплуатация и содержание имущества, находящегося в муниципальной собственности, арендованного недвижимого имущества</t>
  </si>
  <si>
    <t>Членские взносы некоммерческим организациям</t>
  </si>
  <si>
    <t>51 0 11 81410</t>
  </si>
  <si>
    <t>81410</t>
  </si>
  <si>
    <t>80930</t>
  </si>
  <si>
    <t>83760</t>
  </si>
  <si>
    <t>Мероприятия по благоустройству</t>
  </si>
  <si>
    <t>Организация и обеспечение освещения улиц</t>
  </si>
  <si>
    <t>84290</t>
  </si>
  <si>
    <t>Закупка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</si>
  <si>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</si>
  <si>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к решению Мирнинского сельского Совета народных депутатов "О бюджете муниципального образования "Мирнинское сельское поселение" на 2018 год и на плановый период 2019-2020 годов"</t>
  </si>
  <si>
    <t>к решению Мирнинского сельского Совета народных депутатов "О бюджете муниципального образования "Мирнинское сельское поселение" на 2018 год и на плановый период 2019 и 2020 годов "</t>
  </si>
  <si>
    <t>к решению Мирнинского сельского Совета народных депутатов  "О бюджете Мирнинского сельского поселения Клетнянского района Брянской области на 2018 год и на плановый период 2019 и 2020 годов"</t>
  </si>
  <si>
    <t>к решению Мирнинско сельского Совета народных депутатов " О бюджете муниципального образования "Мирнинского сельского поселения" на 2018 год и плановый период 2019-2020гг.</t>
  </si>
  <si>
    <t>к решению  Мирнинского сельского Совета народных депутатов  "О бюджете Мирнинского сельского поселения Клетнянского района Брянской области на 2018 год и на плановый период 2019 и 2020 годов"</t>
  </si>
  <si>
    <t>к решению решения Мирнинского сельского Совета народных депутатов "О бюджете муниципального образования "Мирнинское сельское поселение" на 2018 год и на плановый период 2019 и 2020 годов"</t>
  </si>
  <si>
    <t>Ведомственная структура расходов бюджета Мирнинского сельского поселения Клетнянского района Брянской области на 2018 год  и на плановый период 2019 и 2020 годов</t>
  </si>
  <si>
    <t>Распределение расходов бюджета Мирнинского сельского поселения Клетнянского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2018 год и на плановый период 2019 и 2020 годов</t>
  </si>
  <si>
    <t>Прогнозируемые доходы бюджета Мирнинского сельского поселения Клетнянского района Брянской области на 2018 год и на плановый период 2019 и 2020 годов</t>
  </si>
  <si>
    <t>Распределение иных межбюджетных трансфертов, предоставляемых другим бюджетам бюджетной системы Клетнянского района на переданные полномочия  муниципального образования «Мирнинское сельское поселение»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 на 2018 год и на плановый период 2019 и 2020 годов</t>
  </si>
  <si>
    <t>Распределение иных межбюджетных трансфертов, предоставляемых другим бюджетам бюджетной системы Клетнянского района на переданные полномочия  муниципального образования «Мирнинское сельское поселение»  по решению отдельных вопросов местного значения поселений в соответствии с заключенными соглашениями в части формирования архивных фондов поселений на  2018 год и на плановый период 2019 и 2020 годов</t>
  </si>
  <si>
    <t>Распределение иных межбюджетных трансфертов, предоставляемых другим бюджетам бюджетной системы Клетнянского района на переданные полномочия  муниципального образования «Мирнинское сельское поселение» 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на 2018 год и на плановый период 2019 и 2020 годов</t>
  </si>
  <si>
    <t>Источники внутреннего финансирования дефицита бюджета Мирнинского сельского поселения Клетнянского района Брянской области на 2018 год и на плановый период 2019 и 2020 годов</t>
  </si>
  <si>
    <t>к распоряжению " О закреплении за администрацией Мирнинского сельского поселения полномочий по осуществлению функций администратора доходов бюджета Мирнинского сельского поселения Клетнянского муниципального района по главе 864 "Мирнинская сельская администрация".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</si>
</sst>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0.000"/>
    <numFmt numFmtId="168" formatCode="#,##0.000"/>
    <numFmt numFmtId="169" formatCode="#,##0.0000"/>
    <numFmt numFmtId="170" formatCode="#,##0.00_ ;[Red]\-#,##0.00\ "/>
    <numFmt numFmtId="171" formatCode="#,##0.00_ ;\-#,##0.00\ "/>
  </numFmts>
  <fonts count="30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indexed="12"/>
      <name val="Arial Cyr"/>
      <charset val="204"/>
    </font>
    <font>
      <i/>
      <sz val="8"/>
      <name val="Arial"/>
      <family val="2"/>
      <charset val="204"/>
    </font>
    <font>
      <sz val="10"/>
      <name val="Times New Roman Cyr"/>
      <charset val="204"/>
    </font>
    <font>
      <u/>
      <sz val="10"/>
      <name val="Arial"/>
      <family val="2"/>
      <charset val="204"/>
    </font>
    <font>
      <b/>
      <sz val="10"/>
      <color indexed="59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308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168" fontId="2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7" fontId="2" fillId="0" borderId="0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0" xfId="5" applyFont="1" applyFill="1" applyAlignment="1">
      <alignment vertical="top"/>
    </xf>
    <xf numFmtId="0" fontId="1" fillId="0" borderId="0" xfId="5" applyFont="1" applyFill="1" applyAlignment="1">
      <alignment vertical="top" wrapText="1"/>
    </xf>
    <xf numFmtId="0" fontId="1" fillId="0" borderId="4" xfId="5" applyFont="1" applyFill="1" applyBorder="1" applyAlignment="1">
      <alignment vertical="top"/>
    </xf>
    <xf numFmtId="0" fontId="1" fillId="0" borderId="4" xfId="5" applyFont="1" applyFill="1" applyBorder="1" applyAlignment="1">
      <alignment horizontal="center" vertical="top"/>
    </xf>
    <xf numFmtId="0" fontId="5" fillId="0" borderId="0" xfId="5" applyFont="1" applyFill="1" applyAlignment="1">
      <alignment vertical="top"/>
    </xf>
    <xf numFmtId="0" fontId="2" fillId="0" borderId="0" xfId="5" applyFont="1" applyFill="1" applyAlignment="1">
      <alignment vertical="top"/>
    </xf>
    <xf numFmtId="168" fontId="1" fillId="0" borderId="1" xfId="5" applyNumberFormat="1" applyFont="1" applyFill="1" applyBorder="1" applyAlignment="1">
      <alignment vertical="top"/>
    </xf>
    <xf numFmtId="0" fontId="1" fillId="0" borderId="1" xfId="5" applyFont="1" applyFill="1" applyBorder="1" applyAlignment="1">
      <alignment vertical="top"/>
    </xf>
    <xf numFmtId="0" fontId="1" fillId="0" borderId="0" xfId="5" applyFont="1" applyFill="1" applyBorder="1" applyAlignment="1">
      <alignment vertical="top"/>
    </xf>
    <xf numFmtId="0" fontId="2" fillId="0" borderId="0" xfId="5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0" xfId="5" applyNumberFormat="1" applyFont="1" applyFill="1" applyAlignment="1">
      <alignment horizontal="left" vertical="top" wrapText="1"/>
    </xf>
    <xf numFmtId="0" fontId="4" fillId="0" borderId="0" xfId="5" applyFont="1" applyFill="1" applyAlignment="1">
      <alignment vertical="top"/>
    </xf>
    <xf numFmtId="0" fontId="1" fillId="0" borderId="0" xfId="7" applyAlignment="1">
      <alignment horizontal="center" vertical="center"/>
    </xf>
    <xf numFmtId="0" fontId="9" fillId="0" borderId="1" xfId="7" applyFont="1" applyFill="1" applyBorder="1" applyAlignment="1">
      <alignment vertical="top" wrapText="1"/>
    </xf>
    <xf numFmtId="0" fontId="15" fillId="0" borderId="1" xfId="7" applyFont="1" applyFill="1" applyBorder="1" applyAlignment="1">
      <alignment horizontal="left" vertical="top" wrapText="1"/>
    </xf>
    <xf numFmtId="0" fontId="2" fillId="0" borderId="0" xfId="7" applyFont="1" applyFill="1" applyAlignment="1">
      <alignment vertical="top"/>
    </xf>
    <xf numFmtId="0" fontId="1" fillId="0" borderId="0" xfId="7" applyFont="1" applyFill="1" applyBorder="1" applyAlignment="1">
      <alignment vertical="top"/>
    </xf>
    <xf numFmtId="0" fontId="2" fillId="0" borderId="0" xfId="7" applyFont="1" applyFill="1" applyBorder="1" applyAlignment="1">
      <alignment vertical="top"/>
    </xf>
    <xf numFmtId="0" fontId="1" fillId="0" borderId="0" xfId="7" applyFont="1" applyFill="1" applyAlignment="1">
      <alignment vertical="top" wrapText="1"/>
    </xf>
    <xf numFmtId="0" fontId="9" fillId="0" borderId="1" xfId="5" applyFont="1" applyFill="1" applyBorder="1" applyAlignment="1">
      <alignment horizontal="center" vertical="top" wrapText="1"/>
    </xf>
    <xf numFmtId="168" fontId="9" fillId="0" borderId="1" xfId="5" applyNumberFormat="1" applyFont="1" applyFill="1" applyBorder="1" applyAlignment="1">
      <alignment vertical="top"/>
    </xf>
    <xf numFmtId="0" fontId="9" fillId="0" borderId="1" xfId="5" applyFont="1" applyFill="1" applyBorder="1" applyAlignment="1">
      <alignment vertical="top"/>
    </xf>
    <xf numFmtId="0" fontId="9" fillId="0" borderId="1" xfId="5" applyFont="1" applyFill="1" applyBorder="1" applyAlignment="1">
      <alignment vertical="top" wrapText="1"/>
    </xf>
    <xf numFmtId="0" fontId="13" fillId="0" borderId="1" xfId="5" applyFont="1" applyFill="1" applyBorder="1" applyAlignment="1">
      <alignment horizontal="left" vertical="top" wrapText="1"/>
    </xf>
    <xf numFmtId="0" fontId="13" fillId="0" borderId="1" xfId="5" applyFont="1" applyFill="1" applyBorder="1" applyAlignment="1">
      <alignment vertical="top"/>
    </xf>
    <xf numFmtId="0" fontId="9" fillId="0" borderId="2" xfId="5" applyFont="1" applyFill="1" applyBorder="1" applyAlignment="1">
      <alignment vertical="top"/>
    </xf>
    <xf numFmtId="0" fontId="12" fillId="0" borderId="1" xfId="5" applyFont="1" applyFill="1" applyBorder="1" applyAlignment="1">
      <alignment vertical="top"/>
    </xf>
    <xf numFmtId="0" fontId="9" fillId="0" borderId="2" xfId="7" applyFont="1" applyFill="1" applyBorder="1" applyAlignment="1">
      <alignment vertical="top" wrapText="1"/>
    </xf>
    <xf numFmtId="0" fontId="9" fillId="0" borderId="2" xfId="5" applyFont="1" applyFill="1" applyBorder="1" applyAlignment="1">
      <alignment vertical="top" wrapText="1"/>
    </xf>
    <xf numFmtId="0" fontId="1" fillId="0" borderId="0" xfId="6" applyFont="1" applyFill="1" applyAlignment="1">
      <alignment vertical="top"/>
    </xf>
    <xf numFmtId="0" fontId="1" fillId="0" borderId="0" xfId="6" applyFont="1" applyFill="1"/>
    <xf numFmtId="0" fontId="1" fillId="0" borderId="0" xfId="6" applyFont="1" applyFill="1" applyAlignment="1">
      <alignment vertical="top" wrapText="1"/>
    </xf>
    <xf numFmtId="0" fontId="2" fillId="0" borderId="0" xfId="6" applyFont="1" applyFill="1" applyAlignment="1">
      <alignment vertical="center"/>
    </xf>
    <xf numFmtId="167" fontId="1" fillId="0" borderId="0" xfId="6" applyNumberFormat="1" applyFont="1" applyFill="1" applyAlignment="1">
      <alignment vertical="top" wrapText="1"/>
    </xf>
    <xf numFmtId="0" fontId="6" fillId="0" borderId="0" xfId="6" applyFont="1" applyFill="1" applyAlignment="1">
      <alignment vertical="top" wrapText="1"/>
    </xf>
    <xf numFmtId="0" fontId="7" fillId="0" borderId="0" xfId="6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7" applyFont="1" applyAlignment="1">
      <alignment horizontal="center" vertical="top" wrapText="1"/>
    </xf>
    <xf numFmtId="0" fontId="1" fillId="0" borderId="0" xfId="7" applyFont="1" applyAlignment="1">
      <alignment vertical="top" wrapText="1"/>
    </xf>
    <xf numFmtId="0" fontId="1" fillId="0" borderId="4" xfId="7" applyFont="1" applyBorder="1" applyAlignment="1">
      <alignment vertical="top" wrapText="1"/>
    </xf>
    <xf numFmtId="0" fontId="4" fillId="0" borderId="0" xfId="7" applyFont="1" applyAlignment="1">
      <alignment vertical="top" wrapText="1"/>
    </xf>
    <xf numFmtId="0" fontId="9" fillId="0" borderId="1" xfId="7" applyFont="1" applyBorder="1" applyAlignment="1">
      <alignment horizontal="left" vertical="top" wrapText="1"/>
    </xf>
    <xf numFmtId="0" fontId="1" fillId="2" borderId="1" xfId="7" applyFont="1" applyFill="1" applyBorder="1" applyAlignment="1">
      <alignment vertical="top" wrapText="1"/>
    </xf>
    <xf numFmtId="0" fontId="8" fillId="2" borderId="1" xfId="7" applyFont="1" applyFill="1" applyBorder="1" applyAlignment="1">
      <alignment vertical="top" wrapText="1"/>
    </xf>
    <xf numFmtId="0" fontId="1" fillId="0" borderId="0" xfId="7" applyFont="1" applyBorder="1" applyAlignment="1">
      <alignment vertical="top" wrapText="1"/>
    </xf>
    <xf numFmtId="0" fontId="1" fillId="2" borderId="1" xfId="7" applyFont="1" applyFill="1" applyBorder="1" applyAlignment="1">
      <alignment horizontal="left" vertical="top" wrapText="1"/>
    </xf>
    <xf numFmtId="0" fontId="17" fillId="2" borderId="1" xfId="7" applyFont="1" applyFill="1" applyBorder="1" applyAlignment="1">
      <alignment vertical="top" wrapText="1"/>
    </xf>
    <xf numFmtId="0" fontId="17" fillId="2" borderId="0" xfId="7" applyFont="1" applyFill="1" applyAlignment="1">
      <alignment vertical="top" wrapText="1"/>
    </xf>
    <xf numFmtId="0" fontId="1" fillId="0" borderId="0" xfId="7" applyFont="1" applyBorder="1" applyAlignment="1">
      <alignment horizontal="center" vertical="top" wrapText="1"/>
    </xf>
    <xf numFmtId="0" fontId="8" fillId="0" borderId="0" xfId="7" applyFont="1" applyAlignment="1">
      <alignment horizontal="center"/>
    </xf>
    <xf numFmtId="0" fontId="8" fillId="0" borderId="0" xfId="7" applyFont="1"/>
    <xf numFmtId="168" fontId="2" fillId="0" borderId="1" xfId="5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9" fillId="0" borderId="5" xfId="5" applyFont="1" applyFill="1" applyBorder="1" applyAlignment="1">
      <alignment vertical="top" wrapText="1"/>
    </xf>
    <xf numFmtId="0" fontId="12" fillId="0" borderId="5" xfId="5" applyFont="1" applyFill="1" applyBorder="1" applyAlignment="1">
      <alignment vertical="top" wrapText="1"/>
    </xf>
    <xf numFmtId="0" fontId="11" fillId="0" borderId="1" xfId="5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9" fillId="0" borderId="1" xfId="5" applyNumberFormat="1" applyFont="1" applyFill="1" applyBorder="1" applyAlignment="1">
      <alignment horizontal="center" vertical="top"/>
    </xf>
    <xf numFmtId="49" fontId="4" fillId="0" borderId="1" xfId="5" applyNumberFormat="1" applyFont="1" applyFill="1" applyBorder="1" applyAlignment="1">
      <alignment horizontal="center" vertical="top"/>
    </xf>
    <xf numFmtId="0" fontId="1" fillId="0" borderId="0" xfId="7" applyFont="1" applyFill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15" fillId="0" borderId="1" xfId="2" applyNumberFormat="1" applyFont="1" applyFill="1" applyBorder="1" applyAlignment="1">
      <alignment horizontal="center" vertical="top" wrapText="1"/>
    </xf>
    <xf numFmtId="49" fontId="15" fillId="0" borderId="1" xfId="1" applyNumberFormat="1" applyFont="1" applyFill="1" applyBorder="1" applyAlignment="1">
      <alignment horizontal="center" vertical="top" wrapText="1"/>
    </xf>
    <xf numFmtId="49" fontId="9" fillId="0" borderId="1" xfId="5" applyNumberFormat="1" applyFont="1" applyFill="1" applyBorder="1" applyAlignment="1">
      <alignment horizontal="center" vertical="top" wrapText="1"/>
    </xf>
    <xf numFmtId="49" fontId="9" fillId="0" borderId="1" xfId="7" applyNumberFormat="1" applyFont="1" applyFill="1" applyBorder="1" applyAlignment="1">
      <alignment horizontal="center" vertical="top"/>
    </xf>
    <xf numFmtId="49" fontId="12" fillId="0" borderId="1" xfId="5" applyNumberFormat="1" applyFont="1" applyFill="1" applyBorder="1" applyAlignment="1">
      <alignment horizontal="center" vertical="top"/>
    </xf>
    <xf numFmtId="49" fontId="12" fillId="0" borderId="1" xfId="5" applyNumberFormat="1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 wrapText="1"/>
    </xf>
    <xf numFmtId="0" fontId="12" fillId="0" borderId="2" xfId="5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/>
    </xf>
    <xf numFmtId="49" fontId="12" fillId="0" borderId="1" xfId="7" applyNumberFormat="1" applyFont="1" applyFill="1" applyBorder="1" applyAlignment="1">
      <alignment horizontal="center" vertical="top"/>
    </xf>
    <xf numFmtId="0" fontId="16" fillId="0" borderId="6" xfId="7" applyFont="1" applyFill="1" applyBorder="1" applyAlignment="1">
      <alignment horizontal="left" vertical="top" wrapText="1"/>
    </xf>
    <xf numFmtId="49" fontId="16" fillId="0" borderId="1" xfId="1" applyNumberFormat="1" applyFont="1" applyFill="1" applyBorder="1" applyAlignment="1">
      <alignment horizontal="center" vertical="top" wrapText="1"/>
    </xf>
    <xf numFmtId="0" fontId="12" fillId="0" borderId="2" xfId="7" applyFont="1" applyFill="1" applyBorder="1" applyAlignment="1">
      <alignment vertical="top" wrapText="1"/>
    </xf>
    <xf numFmtId="0" fontId="16" fillId="0" borderId="1" xfId="7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6" applyFont="1" applyFill="1" applyBorder="1" applyAlignment="1">
      <alignment horizontal="center" vertical="center" wrapText="1"/>
    </xf>
    <xf numFmtId="49" fontId="4" fillId="0" borderId="0" xfId="7" applyNumberFormat="1" applyFont="1" applyAlignment="1">
      <alignment horizontal="right" vertical="top" wrapText="1"/>
    </xf>
    <xf numFmtId="2" fontId="4" fillId="0" borderId="0" xfId="7" applyNumberFormat="1" applyFont="1" applyAlignment="1">
      <alignment vertical="top" wrapText="1"/>
    </xf>
    <xf numFmtId="0" fontId="1" fillId="2" borderId="1" xfId="7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22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" fillId="0" borderId="1" xfId="12" applyFont="1" applyBorder="1" applyAlignment="1" applyProtection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49" fontId="25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Fill="1"/>
    <xf numFmtId="0" fontId="1" fillId="0" borderId="0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0" fontId="27" fillId="0" borderId="0" xfId="13" applyFont="1" applyFill="1"/>
    <xf numFmtId="0" fontId="1" fillId="0" borderId="0" xfId="13" applyFont="1" applyFill="1"/>
    <xf numFmtId="0" fontId="1" fillId="0" borderId="0" xfId="0" applyFont="1"/>
    <xf numFmtId="49" fontId="25" fillId="0" borderId="0" xfId="0" applyNumberFormat="1" applyFont="1" applyFill="1" applyAlignment="1">
      <alignment horizontal="left" vertical="top" wrapText="1"/>
    </xf>
    <xf numFmtId="0" fontId="27" fillId="0" borderId="0" xfId="13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13" applyFont="1" applyFill="1" applyBorder="1" applyAlignment="1">
      <alignment horizontal="center" wrapText="1"/>
    </xf>
    <xf numFmtId="0" fontId="1" fillId="0" borderId="1" xfId="13" applyFont="1" applyFill="1" applyBorder="1" applyAlignment="1">
      <alignment horizontal="center" vertical="top" wrapText="1"/>
    </xf>
    <xf numFmtId="0" fontId="1" fillId="0" borderId="1" xfId="13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8" fillId="0" borderId="1" xfId="13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13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 wrapText="1"/>
    </xf>
    <xf numFmtId="4" fontId="9" fillId="0" borderId="1" xfId="5" applyNumberFormat="1" applyFont="1" applyFill="1" applyBorder="1" applyAlignment="1">
      <alignment vertical="top"/>
    </xf>
    <xf numFmtId="4" fontId="2" fillId="0" borderId="1" xfId="5" applyNumberFormat="1" applyFont="1" applyFill="1" applyBorder="1" applyAlignment="1">
      <alignment horizontal="right" vertical="top" wrapText="1"/>
    </xf>
    <xf numFmtId="4" fontId="12" fillId="0" borderId="1" xfId="5" applyNumberFormat="1" applyFont="1" applyFill="1" applyBorder="1" applyAlignment="1">
      <alignment vertical="top"/>
    </xf>
    <xf numFmtId="4" fontId="1" fillId="0" borderId="1" xfId="5" applyNumberFormat="1" applyFont="1" applyFill="1" applyBorder="1" applyAlignment="1">
      <alignment vertical="top"/>
    </xf>
    <xf numFmtId="170" fontId="1" fillId="0" borderId="1" xfId="13" applyNumberFormat="1" applyFont="1" applyFill="1" applyBorder="1" applyAlignment="1">
      <alignment horizontal="center" vertical="center"/>
    </xf>
    <xf numFmtId="170" fontId="2" fillId="0" borderId="1" xfId="13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left" vertical="top" wrapText="1"/>
    </xf>
    <xf numFmtId="0" fontId="9" fillId="0" borderId="2" xfId="5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vertical="top" wrapText="1"/>
    </xf>
    <xf numFmtId="0" fontId="2" fillId="0" borderId="1" xfId="5" applyFont="1" applyFill="1" applyBorder="1" applyAlignment="1">
      <alignment horizontal="center" vertical="top" wrapText="1"/>
    </xf>
    <xf numFmtId="49" fontId="4" fillId="0" borderId="0" xfId="5" applyNumberFormat="1" applyFont="1" applyFill="1" applyAlignment="1">
      <alignment horizontal="center" vertical="top"/>
    </xf>
    <xf numFmtId="49" fontId="1" fillId="0" borderId="0" xfId="5" applyNumberFormat="1" applyFont="1" applyFill="1" applyAlignment="1">
      <alignment horizontal="left" vertical="top" wrapText="1"/>
    </xf>
    <xf numFmtId="0" fontId="1" fillId="0" borderId="1" xfId="5" applyFont="1" applyFill="1" applyBorder="1" applyAlignment="1">
      <alignment horizontal="center" vertical="top" wrapText="1"/>
    </xf>
    <xf numFmtId="4" fontId="2" fillId="0" borderId="1" xfId="5" applyNumberFormat="1" applyFont="1" applyFill="1" applyBorder="1" applyAlignment="1">
      <alignment vertical="top"/>
    </xf>
    <xf numFmtId="0" fontId="1" fillId="0" borderId="1" xfId="7" applyFont="1" applyFill="1" applyBorder="1" applyAlignment="1">
      <alignment horizontal="justify" vertical="top" wrapText="1"/>
    </xf>
    <xf numFmtId="0" fontId="1" fillId="0" borderId="1" xfId="7" applyFont="1" applyFill="1" applyBorder="1" applyAlignment="1">
      <alignment vertical="top" wrapText="1"/>
    </xf>
    <xf numFmtId="0" fontId="18" fillId="0" borderId="1" xfId="7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vertical="top" wrapText="1"/>
    </xf>
    <xf numFmtId="0" fontId="6" fillId="0" borderId="1" xfId="5" applyFont="1" applyFill="1" applyBorder="1" applyAlignment="1">
      <alignment horizontal="left" vertical="top" wrapText="1"/>
    </xf>
    <xf numFmtId="0" fontId="6" fillId="0" borderId="1" xfId="5" applyFont="1" applyFill="1" applyBorder="1" applyAlignment="1">
      <alignment vertical="top"/>
    </xf>
    <xf numFmtId="0" fontId="2" fillId="0" borderId="1" xfId="5" applyFont="1" applyFill="1" applyBorder="1" applyAlignment="1">
      <alignment vertical="top"/>
    </xf>
    <xf numFmtId="0" fontId="2" fillId="0" borderId="1" xfId="5" applyFont="1" applyFill="1" applyBorder="1" applyAlignment="1">
      <alignment vertical="top" wrapText="1"/>
    </xf>
    <xf numFmtId="49" fontId="1" fillId="0" borderId="0" xfId="5" applyNumberFormat="1" applyFont="1" applyFill="1" applyAlignment="1">
      <alignment horizontal="center" vertical="top"/>
    </xf>
    <xf numFmtId="0" fontId="1" fillId="0" borderId="0" xfId="7" applyFont="1" applyAlignment="1">
      <alignment horizontal="center" vertical="top"/>
    </xf>
    <xf numFmtId="0" fontId="1" fillId="0" borderId="1" xfId="7" applyFont="1" applyFill="1" applyBorder="1" applyAlignment="1">
      <alignment horizontal="center" vertical="top" wrapText="1"/>
    </xf>
    <xf numFmtId="49" fontId="1" fillId="0" borderId="1" xfId="5" applyNumberFormat="1" applyFont="1" applyFill="1" applyBorder="1" applyAlignment="1">
      <alignment horizontal="center" vertical="top"/>
    </xf>
    <xf numFmtId="49" fontId="2" fillId="0" borderId="1" xfId="5" applyNumberFormat="1" applyFont="1" applyFill="1" applyBorder="1" applyAlignment="1">
      <alignment horizontal="center" vertical="top"/>
    </xf>
    <xf numFmtId="49" fontId="5" fillId="0" borderId="1" xfId="5" applyNumberFormat="1" applyFont="1" applyFill="1" applyBorder="1" applyAlignment="1">
      <alignment horizontal="center" vertical="top"/>
    </xf>
    <xf numFmtId="49" fontId="2" fillId="0" borderId="1" xfId="7" applyNumberFormat="1" applyFont="1" applyFill="1" applyBorder="1" applyAlignment="1">
      <alignment horizontal="center" vertical="top"/>
    </xf>
    <xf numFmtId="49" fontId="1" fillId="0" borderId="1" xfId="7" applyNumberFormat="1" applyFont="1" applyFill="1" applyBorder="1" applyAlignment="1">
      <alignment horizontal="center" vertical="top"/>
    </xf>
    <xf numFmtId="49" fontId="18" fillId="0" borderId="1" xfId="1" applyNumberFormat="1" applyFont="1" applyFill="1" applyBorder="1" applyAlignment="1">
      <alignment horizontal="center" vertical="top" wrapText="1"/>
    </xf>
    <xf numFmtId="49" fontId="18" fillId="0" borderId="1" xfId="7" applyNumberFormat="1" applyFont="1" applyFill="1" applyBorder="1" applyAlignment="1">
      <alignment vertical="top" wrapText="1"/>
    </xf>
    <xf numFmtId="49" fontId="1" fillId="2" borderId="1" xfId="5" applyNumberFormat="1" applyFont="1" applyFill="1" applyBorder="1" applyAlignment="1">
      <alignment horizontal="center" vertical="top"/>
    </xf>
    <xf numFmtId="0" fontId="18" fillId="0" borderId="1" xfId="7" applyFont="1" applyFill="1" applyBorder="1" applyAlignment="1">
      <alignment horizontal="justify" vertical="top" wrapText="1"/>
    </xf>
    <xf numFmtId="0" fontId="19" fillId="0" borderId="1" xfId="7" applyFont="1" applyFill="1" applyBorder="1" applyAlignment="1">
      <alignment horizontal="justify" vertical="top" wrapText="1"/>
    </xf>
    <xf numFmtId="49" fontId="1" fillId="0" borderId="1" xfId="5" applyNumberFormat="1" applyFont="1" applyFill="1" applyBorder="1" applyAlignment="1">
      <alignment horizontal="center" vertical="top" wrapText="1"/>
    </xf>
    <xf numFmtId="0" fontId="19" fillId="0" borderId="1" xfId="3" applyNumberFormat="1" applyFont="1" applyFill="1" applyBorder="1" applyAlignment="1">
      <alignment horizontal="justify" vertical="top" wrapText="1"/>
    </xf>
    <xf numFmtId="49" fontId="2" fillId="0" borderId="1" xfId="5" applyNumberFormat="1" applyFont="1" applyFill="1" applyBorder="1" applyAlignment="1">
      <alignment horizontal="center" vertical="top" wrapText="1"/>
    </xf>
    <xf numFmtId="0" fontId="1" fillId="0" borderId="1" xfId="7" applyFont="1" applyBorder="1" applyAlignment="1">
      <alignment horizontal="center" vertical="top"/>
    </xf>
    <xf numFmtId="2" fontId="1" fillId="0" borderId="0" xfId="5" applyNumberFormat="1" applyFont="1" applyFill="1" applyAlignment="1">
      <alignment horizontal="center" vertical="top"/>
    </xf>
    <xf numFmtId="2" fontId="1" fillId="0" borderId="0" xfId="5" applyNumberFormat="1" applyFont="1" applyFill="1" applyAlignment="1">
      <alignment vertical="top"/>
    </xf>
    <xf numFmtId="49" fontId="9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left" vertical="top" wrapText="1"/>
    </xf>
    <xf numFmtId="2" fontId="1" fillId="0" borderId="1" xfId="5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49" fontId="29" fillId="0" borderId="0" xfId="5" applyNumberFormat="1" applyFont="1" applyFill="1" applyAlignment="1">
      <alignment horizontal="center" vertical="top"/>
    </xf>
    <xf numFmtId="2" fontId="4" fillId="0" borderId="0" xfId="5" applyNumberFormat="1" applyFont="1" applyFill="1" applyAlignment="1">
      <alignment horizontal="center" vertical="top"/>
    </xf>
    <xf numFmtId="0" fontId="1" fillId="0" borderId="3" xfId="13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6" applyFont="1" applyFill="1" applyAlignment="1">
      <alignment horizontal="center" vertical="top"/>
    </xf>
    <xf numFmtId="0" fontId="1" fillId="0" borderId="0" xfId="6" applyFont="1" applyFill="1" applyAlignment="1">
      <alignment horizontal="center"/>
    </xf>
    <xf numFmtId="0" fontId="1" fillId="0" borderId="0" xfId="6" applyFont="1" applyFill="1" applyAlignment="1">
      <alignment horizontal="right"/>
    </xf>
    <xf numFmtId="0" fontId="1" fillId="0" borderId="1" xfId="6" applyFont="1" applyFill="1" applyBorder="1" applyAlignment="1">
      <alignment horizontal="center" vertical="top" wrapText="1"/>
    </xf>
    <xf numFmtId="49" fontId="1" fillId="0" borderId="1" xfId="6" applyNumberFormat="1" applyFont="1" applyFill="1" applyBorder="1" applyAlignment="1">
      <alignment horizontal="center" vertical="top" wrapText="1"/>
    </xf>
    <xf numFmtId="171" fontId="1" fillId="0" borderId="1" xfId="13" applyNumberFormat="1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center" vertical="top" wrapText="1"/>
    </xf>
    <xf numFmtId="0" fontId="1" fillId="0" borderId="1" xfId="5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left" vertical="top" wrapText="1"/>
    </xf>
    <xf numFmtId="0" fontId="12" fillId="0" borderId="1" xfId="5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0" fontId="1" fillId="0" borderId="0" xfId="7" applyFont="1" applyFill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3" fillId="0" borderId="2" xfId="5" applyFont="1" applyFill="1" applyBorder="1" applyAlignment="1">
      <alignment vertical="top"/>
    </xf>
    <xf numFmtId="0" fontId="15" fillId="0" borderId="6" xfId="7" applyFont="1" applyFill="1" applyBorder="1" applyAlignment="1">
      <alignment horizontal="left" vertical="top" wrapText="1"/>
    </xf>
    <xf numFmtId="0" fontId="1" fillId="0" borderId="5" xfId="5" applyFont="1" applyFill="1" applyBorder="1" applyAlignment="1">
      <alignment vertical="top" wrapText="1"/>
    </xf>
    <xf numFmtId="0" fontId="12" fillId="0" borderId="1" xfId="5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1" fillId="2" borderId="1" xfId="7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49" fontId="1" fillId="0" borderId="0" xfId="0" applyNumberFormat="1" applyFont="1" applyFill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9" fontId="2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 vertical="top"/>
    </xf>
    <xf numFmtId="9" fontId="1" fillId="0" borderId="6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/>
    </xf>
    <xf numFmtId="49" fontId="2" fillId="0" borderId="1" xfId="11" applyNumberFormat="1" applyFont="1" applyFill="1" applyBorder="1" applyAlignment="1">
      <alignment horizontal="center" vertical="center" wrapText="1"/>
    </xf>
    <xf numFmtId="49" fontId="20" fillId="0" borderId="1" xfId="11" applyNumberFormat="1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center" vertical="top" wrapText="1"/>
    </xf>
    <xf numFmtId="0" fontId="17" fillId="2" borderId="1" xfId="7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1" xfId="7" applyFont="1" applyFill="1" applyBorder="1" applyAlignment="1">
      <alignment horizontal="center" vertical="top"/>
    </xf>
    <xf numFmtId="0" fontId="1" fillId="0" borderId="8" xfId="7" applyFont="1" applyFill="1" applyBorder="1" applyAlignment="1">
      <alignment horizontal="center" vertical="top"/>
    </xf>
    <xf numFmtId="0" fontId="1" fillId="2" borderId="2" xfId="7" applyFont="1" applyFill="1" applyBorder="1" applyAlignment="1">
      <alignment horizontal="center" vertical="top" wrapText="1"/>
    </xf>
    <xf numFmtId="0" fontId="1" fillId="2" borderId="6" xfId="7" applyFont="1" applyFill="1" applyBorder="1" applyAlignment="1">
      <alignment horizontal="center" vertical="top" wrapText="1"/>
    </xf>
    <xf numFmtId="0" fontId="1" fillId="2" borderId="6" xfId="7" applyFill="1" applyBorder="1"/>
    <xf numFmtId="0" fontId="2" fillId="0" borderId="0" xfId="7" applyFont="1" applyAlignment="1">
      <alignment horizontal="center" vertical="top" wrapText="1"/>
    </xf>
    <xf numFmtId="0" fontId="9" fillId="0" borderId="1" xfId="7" applyFont="1" applyBorder="1" applyAlignment="1">
      <alignment horizontal="center" vertical="top" wrapText="1"/>
    </xf>
    <xf numFmtId="0" fontId="9" fillId="0" borderId="3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1" fillId="0" borderId="5" xfId="7" applyFont="1" applyBorder="1" applyAlignment="1">
      <alignment horizontal="center" wrapText="1"/>
    </xf>
    <xf numFmtId="0" fontId="1" fillId="0" borderId="6" xfId="7" applyFont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5" applyFont="1" applyFill="1" applyAlignment="1">
      <alignment horizontal="right" vertical="top" wrapText="1"/>
    </xf>
    <xf numFmtId="49" fontId="9" fillId="0" borderId="0" xfId="7" applyNumberFormat="1" applyFont="1" applyAlignment="1">
      <alignment horizontal="left" vertical="top" wrapText="1"/>
    </xf>
    <xf numFmtId="0" fontId="2" fillId="0" borderId="0" xfId="5" applyFont="1" applyFill="1" applyAlignment="1">
      <alignment horizontal="center" vertical="top" wrapText="1"/>
    </xf>
    <xf numFmtId="0" fontId="1" fillId="0" borderId="1" xfId="5" applyFont="1" applyFill="1" applyBorder="1" applyAlignment="1">
      <alignment horizontal="center" vertical="top" wrapText="1"/>
    </xf>
    <xf numFmtId="0" fontId="2" fillId="0" borderId="1" xfId="7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justify" vertical="top" wrapText="1"/>
    </xf>
    <xf numFmtId="0" fontId="9" fillId="0" borderId="1" xfId="7" applyFont="1" applyFill="1" applyBorder="1" applyAlignment="1">
      <alignment horizontal="left" vertical="top" wrapText="1"/>
    </xf>
    <xf numFmtId="0" fontId="1" fillId="0" borderId="2" xfId="7" applyFont="1" applyFill="1" applyBorder="1" applyAlignment="1">
      <alignment horizontal="left" vertical="top" wrapText="1"/>
    </xf>
    <xf numFmtId="0" fontId="1" fillId="0" borderId="6" xfId="7" applyFont="1" applyFill="1" applyBorder="1" applyAlignment="1">
      <alignment horizontal="left" vertical="top" wrapText="1"/>
    </xf>
    <xf numFmtId="0" fontId="12" fillId="0" borderId="1" xfId="5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left" vertical="top" wrapText="1"/>
    </xf>
    <xf numFmtId="0" fontId="9" fillId="0" borderId="2" xfId="7" applyFont="1" applyFill="1" applyBorder="1" applyAlignment="1">
      <alignment horizontal="left" vertical="top" wrapText="1"/>
    </xf>
    <xf numFmtId="0" fontId="9" fillId="0" borderId="6" xfId="7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5" applyFont="1" applyFill="1" applyAlignment="1">
      <alignment horizontal="right" vertical="top" wrapText="1"/>
    </xf>
    <xf numFmtId="49" fontId="4" fillId="0" borderId="0" xfId="7" applyNumberFormat="1" applyFont="1" applyFill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0" fontId="1" fillId="0" borderId="0" xfId="13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49" fontId="4" fillId="0" borderId="0" xfId="0" applyNumberFormat="1" applyFont="1" applyFill="1" applyAlignment="1">
      <alignment horizontal="right" vertical="top" wrapText="1"/>
    </xf>
    <xf numFmtId="0" fontId="1" fillId="0" borderId="1" xfId="6" applyFont="1" applyFill="1" applyBorder="1" applyAlignment="1">
      <alignment vertical="top" wrapText="1"/>
    </xf>
    <xf numFmtId="0" fontId="2" fillId="0" borderId="1" xfId="6" applyFont="1" applyFill="1" applyBorder="1" applyAlignment="1">
      <alignment vertical="center" wrapText="1"/>
    </xf>
    <xf numFmtId="0" fontId="1" fillId="0" borderId="0" xfId="6" applyFont="1" applyFill="1" applyAlignment="1">
      <alignment horizontal="right" vertical="top"/>
    </xf>
    <xf numFmtId="49" fontId="1" fillId="0" borderId="0" xfId="6" applyNumberFormat="1" applyFont="1" applyAlignment="1">
      <alignment horizontal="left" vertical="top" wrapText="1"/>
    </xf>
    <xf numFmtId="0" fontId="1" fillId="0" borderId="0" xfId="6" applyFont="1" applyFill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top" wrapText="1"/>
    </xf>
  </cellXfs>
  <cellStyles count="14">
    <cellStyle name="Гиперссылка" xfId="12" builtinId="8"/>
    <cellStyle name="Денежный [0] 2" xfId="1"/>
    <cellStyle name="Денежный [0] 3" xfId="2"/>
    <cellStyle name="Денежный 2" xfId="3"/>
    <cellStyle name="Денежный 3" xfId="4"/>
    <cellStyle name="Обычный" xfId="0" builtinId="0"/>
    <cellStyle name="Обычный 2" xfId="5"/>
    <cellStyle name="Обычный 3" xfId="6"/>
    <cellStyle name="Обычный 4" xfId="7"/>
    <cellStyle name="Обычный_method_2_1" xfId="13"/>
    <cellStyle name="Обычный_Администраторы" xfId="11"/>
    <cellStyle name="Финансовый [0] 2" xfId="8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E88F0C8B57259A8E16544F9DC27CADC22B5729ED2611768BD70DA245F7B40A830CAE0EEB7020B4B475BE71c8fB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42"/>
  <sheetViews>
    <sheetView topLeftCell="A33" workbookViewId="0">
      <selection activeCell="C25" sqref="C25"/>
    </sheetView>
  </sheetViews>
  <sheetFormatPr defaultRowHeight="12.75" x14ac:dyDescent="0.2"/>
  <cols>
    <col min="1" max="1" width="21.85546875" style="11" customWidth="1"/>
    <col min="2" max="2" width="58.42578125" style="1" customWidth="1"/>
    <col min="3" max="3" width="13" style="1" customWidth="1"/>
    <col min="4" max="4" width="13.28515625" style="1" customWidth="1"/>
    <col min="5" max="5" width="12.7109375" style="1" customWidth="1"/>
    <col min="6" max="16" width="9.140625" style="1" customWidth="1"/>
    <col min="17" max="17" width="10.7109375" style="1" customWidth="1"/>
    <col min="18" max="16384" width="9.140625" style="1"/>
  </cols>
  <sheetData>
    <row r="1" spans="1:8" hidden="1" x14ac:dyDescent="0.2">
      <c r="B1" s="21" t="s">
        <v>90</v>
      </c>
    </row>
    <row r="2" spans="1:8" ht="33" hidden="1" customHeight="1" x14ac:dyDescent="0.2">
      <c r="B2" s="232" t="s">
        <v>232</v>
      </c>
      <c r="C2" s="232"/>
    </row>
    <row r="3" spans="1:8" ht="16.5" customHeight="1" x14ac:dyDescent="0.2">
      <c r="A3" s="21"/>
      <c r="B3" s="233" t="s">
        <v>214</v>
      </c>
      <c r="C3" s="233"/>
      <c r="D3" s="233"/>
      <c r="E3" s="233"/>
    </row>
    <row r="4" spans="1:8" ht="32.25" customHeight="1" x14ac:dyDescent="0.2">
      <c r="A4" s="21"/>
      <c r="B4" s="236" t="s">
        <v>365</v>
      </c>
      <c r="C4" s="236"/>
      <c r="D4" s="236"/>
      <c r="E4" s="236"/>
      <c r="F4" s="166"/>
      <c r="G4" s="166"/>
      <c r="H4" s="166"/>
    </row>
    <row r="5" spans="1:8" ht="35.25" customHeight="1" x14ac:dyDescent="0.2">
      <c r="A5" s="234" t="s">
        <v>372</v>
      </c>
      <c r="B5" s="234"/>
      <c r="C5" s="234"/>
      <c r="D5" s="234"/>
      <c r="E5" s="234"/>
    </row>
    <row r="6" spans="1:8" x14ac:dyDescent="0.2">
      <c r="A6" s="235" t="s">
        <v>338</v>
      </c>
      <c r="B6" s="235"/>
      <c r="C6" s="235"/>
      <c r="D6" s="235"/>
      <c r="E6" s="235"/>
    </row>
    <row r="7" spans="1:8" hidden="1" x14ac:dyDescent="0.2">
      <c r="A7" s="11" t="s">
        <v>79</v>
      </c>
      <c r="B7" s="16" t="s">
        <v>79</v>
      </c>
    </row>
    <row r="8" spans="1:8" s="11" customFormat="1" ht="20.25" customHeight="1" x14ac:dyDescent="0.2">
      <c r="A8" s="30" t="s">
        <v>80</v>
      </c>
      <c r="B8" s="30" t="s">
        <v>45</v>
      </c>
      <c r="C8" s="167">
        <v>2018</v>
      </c>
      <c r="D8" s="167">
        <v>2019</v>
      </c>
      <c r="E8" s="167">
        <v>2020</v>
      </c>
    </row>
    <row r="9" spans="1:8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8" s="2" customFormat="1" x14ac:dyDescent="0.2">
      <c r="A10" s="22" t="s">
        <v>81</v>
      </c>
      <c r="B10" s="18" t="s">
        <v>1</v>
      </c>
      <c r="C10" s="157">
        <f>C11+C14+C25+C17</f>
        <v>1024200</v>
      </c>
      <c r="D10" s="157">
        <f t="shared" ref="D10:E10" si="0">D11+D14+D25+D17</f>
        <v>1074600</v>
      </c>
      <c r="E10" s="157">
        <f t="shared" si="0"/>
        <v>1120300</v>
      </c>
    </row>
    <row r="11" spans="1:8" s="2" customFormat="1" ht="16.5" customHeight="1" x14ac:dyDescent="0.2">
      <c r="A11" s="22" t="s">
        <v>82</v>
      </c>
      <c r="B11" s="15" t="s">
        <v>62</v>
      </c>
      <c r="C11" s="157">
        <f>C12</f>
        <v>43000</v>
      </c>
      <c r="D11" s="157">
        <f>D12</f>
        <v>43000</v>
      </c>
      <c r="E11" s="157">
        <f>E12</f>
        <v>43000</v>
      </c>
    </row>
    <row r="12" spans="1:8" x14ac:dyDescent="0.2">
      <c r="A12" s="10" t="s">
        <v>83</v>
      </c>
      <c r="B12" s="17" t="s">
        <v>84</v>
      </c>
      <c r="C12" s="155">
        <f>C13</f>
        <v>43000</v>
      </c>
      <c r="D12" s="155">
        <f t="shared" ref="D12:E12" si="1">D13</f>
        <v>43000</v>
      </c>
      <c r="E12" s="155">
        <f t="shared" si="1"/>
        <v>43000</v>
      </c>
    </row>
    <row r="13" spans="1:8" ht="54" customHeight="1" x14ac:dyDescent="0.2">
      <c r="A13" s="10" t="s">
        <v>0</v>
      </c>
      <c r="B13" s="19" t="s">
        <v>195</v>
      </c>
      <c r="C13" s="155">
        <v>43000</v>
      </c>
      <c r="D13" s="155">
        <v>43000</v>
      </c>
      <c r="E13" s="155">
        <v>43000</v>
      </c>
    </row>
    <row r="14" spans="1:8" s="2" customFormat="1" ht="19.5" customHeight="1" x14ac:dyDescent="0.2">
      <c r="A14" s="22" t="s">
        <v>2</v>
      </c>
      <c r="B14" s="15" t="s">
        <v>85</v>
      </c>
      <c r="C14" s="157">
        <f t="shared" ref="C14:E15" si="2">C15</f>
        <v>5700</v>
      </c>
      <c r="D14" s="157">
        <f t="shared" si="2"/>
        <v>5900</v>
      </c>
      <c r="E14" s="157">
        <f t="shared" si="2"/>
        <v>6000</v>
      </c>
    </row>
    <row r="15" spans="1:8" ht="18.75" customHeight="1" x14ac:dyDescent="0.2">
      <c r="A15" s="10" t="s">
        <v>3</v>
      </c>
      <c r="B15" s="14" t="s">
        <v>86</v>
      </c>
      <c r="C15" s="155">
        <f t="shared" si="2"/>
        <v>5700</v>
      </c>
      <c r="D15" s="155">
        <f t="shared" si="2"/>
        <v>5900</v>
      </c>
      <c r="E15" s="155">
        <f t="shared" si="2"/>
        <v>6000</v>
      </c>
    </row>
    <row r="16" spans="1:8" ht="20.25" customHeight="1" x14ac:dyDescent="0.2">
      <c r="A16" s="10" t="s">
        <v>4</v>
      </c>
      <c r="B16" s="14" t="s">
        <v>86</v>
      </c>
      <c r="C16" s="155">
        <v>5700</v>
      </c>
      <c r="D16" s="155">
        <v>5900</v>
      </c>
      <c r="E16" s="155">
        <v>6000</v>
      </c>
    </row>
    <row r="17" spans="1:10" s="28" customFormat="1" ht="18.75" customHeight="1" x14ac:dyDescent="0.2">
      <c r="A17" s="26" t="s">
        <v>5</v>
      </c>
      <c r="B17" s="27" t="s">
        <v>6</v>
      </c>
      <c r="C17" s="157">
        <f>C18+C20</f>
        <v>878500</v>
      </c>
      <c r="D17" s="157">
        <f>D18+D20</f>
        <v>928700</v>
      </c>
      <c r="E17" s="157">
        <f>E18+E20</f>
        <v>974300</v>
      </c>
    </row>
    <row r="18" spans="1:10" s="8" customFormat="1" ht="18.75" customHeight="1" x14ac:dyDescent="0.2">
      <c r="A18" s="25" t="s">
        <v>7</v>
      </c>
      <c r="B18" s="29" t="s">
        <v>8</v>
      </c>
      <c r="C18" s="155">
        <f>C19</f>
        <v>80000</v>
      </c>
      <c r="D18" s="155">
        <f>D19</f>
        <v>94000</v>
      </c>
      <c r="E18" s="155">
        <f>E19</f>
        <v>95000</v>
      </c>
    </row>
    <row r="19" spans="1:10" s="8" customFormat="1" ht="42.75" customHeight="1" x14ac:dyDescent="0.2">
      <c r="A19" s="25" t="s">
        <v>9</v>
      </c>
      <c r="B19" s="29" t="s">
        <v>184</v>
      </c>
      <c r="C19" s="155">
        <v>80000</v>
      </c>
      <c r="D19" s="155">
        <v>94000</v>
      </c>
      <c r="E19" s="155">
        <v>95000</v>
      </c>
    </row>
    <row r="20" spans="1:10" s="8" customFormat="1" ht="18.75" customHeight="1" x14ac:dyDescent="0.2">
      <c r="A20" s="26" t="s">
        <v>10</v>
      </c>
      <c r="B20" s="27" t="s">
        <v>11</v>
      </c>
      <c r="C20" s="157">
        <f>C23+C21</f>
        <v>798500</v>
      </c>
      <c r="D20" s="157">
        <f>D23+D21</f>
        <v>834700</v>
      </c>
      <c r="E20" s="157">
        <f>E23+E21</f>
        <v>879300</v>
      </c>
    </row>
    <row r="21" spans="1:10" s="8" customFormat="1" ht="16.5" customHeight="1" x14ac:dyDescent="0.2">
      <c r="A21" s="24" t="s">
        <v>187</v>
      </c>
      <c r="B21" s="29" t="s">
        <v>188</v>
      </c>
      <c r="C21" s="155">
        <f>C22</f>
        <v>598200</v>
      </c>
      <c r="D21" s="155">
        <f>D22</f>
        <v>600000</v>
      </c>
      <c r="E21" s="155">
        <f>E22</f>
        <v>610000</v>
      </c>
    </row>
    <row r="22" spans="1:10" s="8" customFormat="1" ht="26.25" customHeight="1" x14ac:dyDescent="0.2">
      <c r="A22" s="24" t="s">
        <v>185</v>
      </c>
      <c r="B22" s="29" t="s">
        <v>189</v>
      </c>
      <c r="C22" s="155">
        <v>598200</v>
      </c>
      <c r="D22" s="155">
        <v>600000</v>
      </c>
      <c r="E22" s="155">
        <v>610000</v>
      </c>
    </row>
    <row r="23" spans="1:10" s="8" customFormat="1" ht="15.75" customHeight="1" x14ac:dyDescent="0.2">
      <c r="A23" s="24" t="s">
        <v>191</v>
      </c>
      <c r="B23" s="29" t="s">
        <v>190</v>
      </c>
      <c r="C23" s="155">
        <f>C24</f>
        <v>200300</v>
      </c>
      <c r="D23" s="155">
        <f>D24</f>
        <v>234700</v>
      </c>
      <c r="E23" s="155">
        <f>E24</f>
        <v>269300</v>
      </c>
    </row>
    <row r="24" spans="1:10" s="8" customFormat="1" ht="27.75" customHeight="1" x14ac:dyDescent="0.2">
      <c r="A24" s="24" t="s">
        <v>186</v>
      </c>
      <c r="B24" s="29" t="s">
        <v>192</v>
      </c>
      <c r="C24" s="155">
        <v>200300</v>
      </c>
      <c r="D24" s="155">
        <v>234700</v>
      </c>
      <c r="E24" s="155">
        <v>269300</v>
      </c>
    </row>
    <row r="25" spans="1:10" s="2" customFormat="1" ht="39.75" customHeight="1" x14ac:dyDescent="0.2">
      <c r="A25" s="22" t="s">
        <v>87</v>
      </c>
      <c r="B25" s="15" t="s">
        <v>63</v>
      </c>
      <c r="C25" s="20">
        <f>C26</f>
        <v>97000</v>
      </c>
      <c r="D25" s="20">
        <f t="shared" ref="D25:E27" si="3">D26</f>
        <v>97000</v>
      </c>
      <c r="E25" s="20">
        <f t="shared" si="3"/>
        <v>97000</v>
      </c>
    </row>
    <row r="26" spans="1:10" ht="65.25" customHeight="1" x14ac:dyDescent="0.2">
      <c r="A26" s="10" t="s">
        <v>88</v>
      </c>
      <c r="B26" s="31" t="s">
        <v>72</v>
      </c>
      <c r="C26" s="155">
        <f>C27</f>
        <v>97000</v>
      </c>
      <c r="D26" s="155">
        <f t="shared" si="3"/>
        <v>97000</v>
      </c>
      <c r="E26" s="155">
        <f t="shared" si="3"/>
        <v>97000</v>
      </c>
    </row>
    <row r="27" spans="1:10" ht="65.25" customHeight="1" x14ac:dyDescent="0.2">
      <c r="A27" s="10" t="s">
        <v>89</v>
      </c>
      <c r="B27" s="19" t="s">
        <v>182</v>
      </c>
      <c r="C27" s="155">
        <f>C28</f>
        <v>97000</v>
      </c>
      <c r="D27" s="155">
        <f t="shared" si="3"/>
        <v>97000</v>
      </c>
      <c r="E27" s="155">
        <f t="shared" si="3"/>
        <v>97000</v>
      </c>
    </row>
    <row r="28" spans="1:10" ht="53.25" customHeight="1" x14ac:dyDescent="0.2">
      <c r="A28" s="10" t="s">
        <v>13</v>
      </c>
      <c r="B28" s="14" t="s">
        <v>174</v>
      </c>
      <c r="C28" s="155">
        <v>97000</v>
      </c>
      <c r="D28" s="155">
        <v>97000</v>
      </c>
      <c r="E28" s="155">
        <v>97000</v>
      </c>
    </row>
    <row r="29" spans="1:10" s="4" customFormat="1" ht="17.25" customHeight="1" x14ac:dyDescent="0.2">
      <c r="A29" s="12" t="s">
        <v>19</v>
      </c>
      <c r="B29" s="15" t="s">
        <v>20</v>
      </c>
      <c r="C29" s="157">
        <f>C30</f>
        <v>2203965.2599999998</v>
      </c>
      <c r="D29" s="157">
        <f>D30</f>
        <v>2301165.38</v>
      </c>
      <c r="E29" s="157">
        <f>E30</f>
        <v>2395343.91</v>
      </c>
      <c r="F29" s="23"/>
      <c r="G29" s="23"/>
      <c r="H29" s="23"/>
      <c r="I29" s="23"/>
      <c r="J29" s="23"/>
    </row>
    <row r="30" spans="1:10" s="3" customFormat="1" ht="25.5" customHeight="1" x14ac:dyDescent="0.2">
      <c r="A30" s="5" t="s">
        <v>21</v>
      </c>
      <c r="B30" s="14" t="s">
        <v>22</v>
      </c>
      <c r="C30" s="155">
        <f>C31+C36+C39</f>
        <v>2203965.2599999998</v>
      </c>
      <c r="D30" s="155">
        <f>D31+D36+D39</f>
        <v>2301165.38</v>
      </c>
      <c r="E30" s="155">
        <f>E31+E36+E39</f>
        <v>2395343.91</v>
      </c>
      <c r="F30" s="7"/>
      <c r="G30" s="7"/>
      <c r="H30" s="7"/>
      <c r="I30" s="7"/>
      <c r="J30" s="7"/>
    </row>
    <row r="31" spans="1:10" s="4" customFormat="1" ht="27" customHeight="1" x14ac:dyDescent="0.2">
      <c r="A31" s="12" t="s">
        <v>23</v>
      </c>
      <c r="B31" s="15" t="s">
        <v>24</v>
      </c>
      <c r="C31" s="156">
        <f>C32+C34</f>
        <v>755400</v>
      </c>
      <c r="D31" s="156">
        <f>D32+D34</f>
        <v>776000</v>
      </c>
      <c r="E31" s="156">
        <f>E32+E34</f>
        <v>791000</v>
      </c>
      <c r="F31" s="23"/>
      <c r="G31" s="23"/>
      <c r="H31" s="23"/>
      <c r="I31" s="23"/>
      <c r="J31" s="23"/>
    </row>
    <row r="32" spans="1:10" s="3" customFormat="1" ht="15.75" customHeight="1" x14ac:dyDescent="0.2">
      <c r="A32" s="5" t="s">
        <v>14</v>
      </c>
      <c r="B32" s="14" t="s">
        <v>25</v>
      </c>
      <c r="C32" s="155">
        <f>C33</f>
        <v>234100</v>
      </c>
      <c r="D32" s="155">
        <f>D33</f>
        <v>236400</v>
      </c>
      <c r="E32" s="155">
        <f>E33</f>
        <v>236600</v>
      </c>
      <c r="F32" s="7"/>
      <c r="G32" s="7"/>
      <c r="H32" s="7"/>
      <c r="I32" s="7"/>
      <c r="J32" s="7"/>
    </row>
    <row r="33" spans="1:9" s="3" customFormat="1" ht="27.75" customHeight="1" x14ac:dyDescent="0.2">
      <c r="A33" s="5" t="s">
        <v>15</v>
      </c>
      <c r="B33" s="120" t="s">
        <v>193</v>
      </c>
      <c r="C33" s="155">
        <v>234100</v>
      </c>
      <c r="D33" s="155">
        <v>236400</v>
      </c>
      <c r="E33" s="155">
        <v>236600</v>
      </c>
      <c r="F33" s="6"/>
      <c r="G33" s="6"/>
    </row>
    <row r="34" spans="1:9" s="3" customFormat="1" ht="25.5" customHeight="1" x14ac:dyDescent="0.2">
      <c r="A34" s="5" t="s">
        <v>26</v>
      </c>
      <c r="B34" s="14" t="s">
        <v>27</v>
      </c>
      <c r="C34" s="155">
        <f>C35</f>
        <v>521300</v>
      </c>
      <c r="D34" s="155">
        <f>D35</f>
        <v>539600</v>
      </c>
      <c r="E34" s="155">
        <f>E35</f>
        <v>554400</v>
      </c>
      <c r="F34" s="7"/>
      <c r="G34" s="7"/>
      <c r="H34" s="7"/>
      <c r="I34" s="7"/>
    </row>
    <row r="35" spans="1:9" s="3" customFormat="1" ht="25.5" customHeight="1" x14ac:dyDescent="0.2">
      <c r="A35" s="5" t="s">
        <v>16</v>
      </c>
      <c r="B35" s="14" t="s">
        <v>194</v>
      </c>
      <c r="C35" s="155">
        <v>521300</v>
      </c>
      <c r="D35" s="155">
        <v>539600</v>
      </c>
      <c r="E35" s="155">
        <v>554400</v>
      </c>
      <c r="F35" s="6"/>
      <c r="G35" s="6"/>
    </row>
    <row r="36" spans="1:9" s="4" customFormat="1" ht="24.75" customHeight="1" x14ac:dyDescent="0.2">
      <c r="A36" s="12" t="s">
        <v>28</v>
      </c>
      <c r="B36" s="15" t="s">
        <v>29</v>
      </c>
      <c r="C36" s="13">
        <f t="shared" ref="C36:E37" si="4">C37</f>
        <v>63999</v>
      </c>
      <c r="D36" s="13">
        <f t="shared" si="4"/>
        <v>64678</v>
      </c>
      <c r="E36" s="13">
        <f t="shared" si="4"/>
        <v>67003</v>
      </c>
      <c r="F36" s="23"/>
      <c r="G36" s="23"/>
      <c r="H36" s="23"/>
    </row>
    <row r="37" spans="1:9" s="3" customFormat="1" ht="29.25" customHeight="1" x14ac:dyDescent="0.2">
      <c r="A37" s="5" t="s">
        <v>30</v>
      </c>
      <c r="B37" s="14" t="s">
        <v>31</v>
      </c>
      <c r="C37" s="155">
        <f t="shared" si="4"/>
        <v>63999</v>
      </c>
      <c r="D37" s="155">
        <f t="shared" si="4"/>
        <v>64678</v>
      </c>
      <c r="E37" s="155">
        <f t="shared" si="4"/>
        <v>67003</v>
      </c>
      <c r="F37" s="7"/>
      <c r="G37" s="7"/>
      <c r="H37" s="7"/>
      <c r="I37" s="7"/>
    </row>
    <row r="38" spans="1:9" s="3" customFormat="1" ht="30" customHeight="1" x14ac:dyDescent="0.2">
      <c r="A38" s="5" t="s">
        <v>17</v>
      </c>
      <c r="B38" s="14" t="s">
        <v>18</v>
      </c>
      <c r="C38" s="155">
        <v>63999</v>
      </c>
      <c r="D38" s="155">
        <v>64678</v>
      </c>
      <c r="E38" s="155">
        <v>67003</v>
      </c>
      <c r="G38" s="6"/>
    </row>
    <row r="39" spans="1:9" s="4" customFormat="1" ht="16.5" customHeight="1" x14ac:dyDescent="0.2">
      <c r="A39" s="12" t="s">
        <v>223</v>
      </c>
      <c r="B39" s="15" t="s">
        <v>78</v>
      </c>
      <c r="C39" s="157">
        <f t="shared" ref="C39:E39" si="5">C40</f>
        <v>1384566.26</v>
      </c>
      <c r="D39" s="157">
        <f t="shared" si="5"/>
        <v>1460487.38</v>
      </c>
      <c r="E39" s="157">
        <f t="shared" si="5"/>
        <v>1537340.91</v>
      </c>
      <c r="F39" s="23"/>
      <c r="G39" s="23"/>
      <c r="H39" s="23"/>
    </row>
    <row r="40" spans="1:9" s="4" customFormat="1" ht="54" customHeight="1" x14ac:dyDescent="0.2">
      <c r="A40" s="5" t="s">
        <v>225</v>
      </c>
      <c r="B40" s="14" t="s">
        <v>226</v>
      </c>
      <c r="C40" s="155">
        <f>C41</f>
        <v>1384566.26</v>
      </c>
      <c r="D40" s="155">
        <f>D41</f>
        <v>1460487.38</v>
      </c>
      <c r="E40" s="155">
        <f>E41</f>
        <v>1537340.91</v>
      </c>
      <c r="F40" s="23"/>
      <c r="G40" s="23"/>
      <c r="H40" s="23"/>
    </row>
    <row r="41" spans="1:9" s="3" customFormat="1" ht="51.75" customHeight="1" x14ac:dyDescent="0.2">
      <c r="A41" s="5" t="s">
        <v>224</v>
      </c>
      <c r="B41" s="14" t="s">
        <v>227</v>
      </c>
      <c r="C41" s="155">
        <v>1384566.26</v>
      </c>
      <c r="D41" s="155">
        <v>1460487.38</v>
      </c>
      <c r="E41" s="155">
        <v>1537340.91</v>
      </c>
      <c r="G41" s="6"/>
    </row>
    <row r="42" spans="1:9" s="4" customFormat="1" ht="17.25" customHeight="1" x14ac:dyDescent="0.2">
      <c r="A42" s="12"/>
      <c r="B42" s="15" t="s">
        <v>44</v>
      </c>
      <c r="C42" s="157">
        <f>C10+C29</f>
        <v>3228165.26</v>
      </c>
      <c r="D42" s="157">
        <f>D10+D29</f>
        <v>3375765.38</v>
      </c>
      <c r="E42" s="157">
        <f>E10+E29</f>
        <v>3515643.91</v>
      </c>
      <c r="F42" s="23"/>
      <c r="G42" s="23"/>
      <c r="H42" s="23"/>
    </row>
  </sheetData>
  <mergeCells count="5">
    <mergeCell ref="B2:C2"/>
    <mergeCell ref="B3:E3"/>
    <mergeCell ref="A5:E5"/>
    <mergeCell ref="A6:E6"/>
    <mergeCell ref="B4:E4"/>
  </mergeCells>
  <pageMargins left="0.6692913385826772" right="0.39370078740157483" top="0.19685039370078741" bottom="0.19685039370078741" header="1.1417322834645669" footer="0.39370078740157483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B5" sqref="B5:E5"/>
    </sheetView>
  </sheetViews>
  <sheetFormatPr defaultRowHeight="12.75" x14ac:dyDescent="0.2"/>
  <cols>
    <col min="1" max="1" width="4.140625" style="143" customWidth="1"/>
    <col min="2" max="2" width="46.5703125" style="143" customWidth="1"/>
    <col min="3" max="3" width="12.42578125" style="143" customWidth="1"/>
    <col min="4" max="4" width="11.140625" style="143" customWidth="1"/>
    <col min="5" max="5" width="11.5703125" style="143" customWidth="1"/>
    <col min="6" max="251" width="9.140625" style="143"/>
    <col min="252" max="252" width="4.140625" style="143" customWidth="1"/>
    <col min="253" max="253" width="58.85546875" style="143" customWidth="1"/>
    <col min="254" max="254" width="32.85546875" style="143" customWidth="1"/>
    <col min="255" max="255" width="9.140625" style="143"/>
  </cols>
  <sheetData>
    <row r="1" spans="1:255" ht="12.75" customHeight="1" x14ac:dyDescent="0.2">
      <c r="A1" s="141"/>
      <c r="B1" s="142"/>
      <c r="C1" s="300" t="s">
        <v>332</v>
      </c>
      <c r="D1" s="300"/>
      <c r="E1" s="300"/>
    </row>
    <row r="2" spans="1:255" ht="74.25" customHeight="1" x14ac:dyDescent="0.2">
      <c r="A2" s="141"/>
      <c r="B2" s="142"/>
      <c r="C2" s="240" t="s">
        <v>364</v>
      </c>
      <c r="D2" s="240"/>
      <c r="E2" s="240"/>
    </row>
    <row r="3" spans="1:255" x14ac:dyDescent="0.2">
      <c r="A3" s="141"/>
      <c r="B3" s="142"/>
      <c r="C3" s="301" t="s">
        <v>331</v>
      </c>
      <c r="D3" s="301"/>
      <c r="E3" s="301"/>
    </row>
    <row r="4" spans="1:255" x14ac:dyDescent="0.2">
      <c r="A4" s="141"/>
      <c r="B4" s="142"/>
      <c r="C4" s="144"/>
    </row>
    <row r="5" spans="1:255" ht="100.5" customHeight="1" x14ac:dyDescent="0.2">
      <c r="A5" s="145"/>
      <c r="B5" s="299" t="s">
        <v>374</v>
      </c>
      <c r="C5" s="299"/>
      <c r="D5" s="299"/>
      <c r="E5" s="299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</row>
    <row r="6" spans="1:255" x14ac:dyDescent="0.2">
      <c r="A6" s="141"/>
      <c r="B6" s="147"/>
      <c r="C6" s="147"/>
    </row>
    <row r="7" spans="1:255" s="8" customFormat="1" ht="32.25" customHeight="1" x14ac:dyDescent="0.2">
      <c r="A7" s="148" t="s">
        <v>325</v>
      </c>
      <c r="B7" s="148" t="s">
        <v>326</v>
      </c>
      <c r="C7" s="207" t="s">
        <v>330</v>
      </c>
      <c r="D7" s="207" t="s">
        <v>335</v>
      </c>
      <c r="E7" s="207" t="s">
        <v>336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</row>
    <row r="8" spans="1:255" ht="28.5" customHeight="1" x14ac:dyDescent="0.2">
      <c r="A8" s="149">
        <v>1</v>
      </c>
      <c r="B8" s="150" t="s">
        <v>327</v>
      </c>
      <c r="C8" s="162">
        <v>500</v>
      </c>
      <c r="D8" s="162">
        <v>500</v>
      </c>
      <c r="E8" s="162">
        <v>500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</row>
    <row r="9" spans="1:255" ht="22.5" customHeight="1" x14ac:dyDescent="0.2">
      <c r="A9" s="151"/>
      <c r="B9" s="152" t="s">
        <v>328</v>
      </c>
      <c r="C9" s="163">
        <f>SUM(C8:C8)</f>
        <v>500</v>
      </c>
      <c r="D9" s="163">
        <f t="shared" ref="D9:E9" si="0">SUM(D8:D8)</f>
        <v>500</v>
      </c>
      <c r="E9" s="163">
        <f t="shared" si="0"/>
        <v>500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</row>
  </sheetData>
  <mergeCells count="4">
    <mergeCell ref="B5:E5"/>
    <mergeCell ref="C2:E2"/>
    <mergeCell ref="C1:E1"/>
    <mergeCell ref="C3:E3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B5" sqref="B5:E5"/>
    </sheetView>
  </sheetViews>
  <sheetFormatPr defaultRowHeight="12.75" x14ac:dyDescent="0.2"/>
  <cols>
    <col min="1" max="1" width="4.140625" style="143" customWidth="1"/>
    <col min="2" max="2" width="51.42578125" style="143" customWidth="1"/>
    <col min="3" max="3" width="13.28515625" style="143" customWidth="1"/>
    <col min="4" max="4" width="11.140625" style="143" customWidth="1"/>
    <col min="5" max="5" width="11" style="143" customWidth="1"/>
    <col min="6" max="251" width="9.140625" style="143"/>
    <col min="252" max="252" width="4.140625" style="143" customWidth="1"/>
    <col min="253" max="253" width="58.85546875" style="143" customWidth="1"/>
    <col min="254" max="254" width="32.85546875" style="143" customWidth="1"/>
    <col min="255" max="255" width="9.140625" style="143"/>
  </cols>
  <sheetData>
    <row r="1" spans="1:255" ht="12.75" customHeight="1" x14ac:dyDescent="0.2">
      <c r="A1" s="141"/>
      <c r="B1" s="142"/>
      <c r="C1" s="300" t="s">
        <v>334</v>
      </c>
      <c r="D1" s="300"/>
      <c r="E1" s="300"/>
    </row>
    <row r="2" spans="1:255" ht="69" customHeight="1" x14ac:dyDescent="0.2">
      <c r="A2" s="141"/>
      <c r="B2" s="142"/>
      <c r="C2" s="241" t="s">
        <v>364</v>
      </c>
      <c r="D2" s="241"/>
      <c r="E2" s="241"/>
    </row>
    <row r="3" spans="1:255" x14ac:dyDescent="0.2">
      <c r="A3" s="141"/>
      <c r="B3" s="142"/>
      <c r="C3" s="301" t="s">
        <v>333</v>
      </c>
      <c r="D3" s="301"/>
      <c r="E3" s="301"/>
    </row>
    <row r="4" spans="1:255" x14ac:dyDescent="0.2">
      <c r="A4" s="141"/>
      <c r="B4" s="142"/>
      <c r="C4" s="144"/>
    </row>
    <row r="5" spans="1:255" ht="100.5" customHeight="1" x14ac:dyDescent="0.2">
      <c r="A5" s="145"/>
      <c r="B5" s="299" t="s">
        <v>375</v>
      </c>
      <c r="C5" s="299"/>
      <c r="D5" s="299"/>
      <c r="E5" s="299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</row>
    <row r="6" spans="1:255" x14ac:dyDescent="0.2">
      <c r="A6" s="141"/>
      <c r="B6" s="147"/>
      <c r="C6" s="147"/>
    </row>
    <row r="7" spans="1:255" ht="25.5" x14ac:dyDescent="0.2">
      <c r="A7" s="148" t="s">
        <v>325</v>
      </c>
      <c r="B7" s="148" t="s">
        <v>326</v>
      </c>
      <c r="C7" s="154" t="s">
        <v>330</v>
      </c>
      <c r="D7" s="154" t="s">
        <v>335</v>
      </c>
      <c r="E7" s="154" t="s">
        <v>336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</row>
    <row r="8" spans="1:255" ht="25.5" customHeight="1" x14ac:dyDescent="0.2">
      <c r="A8" s="149">
        <v>1</v>
      </c>
      <c r="B8" s="150" t="s">
        <v>327</v>
      </c>
      <c r="C8" s="162">
        <v>4000</v>
      </c>
      <c r="D8" s="162">
        <v>4000</v>
      </c>
      <c r="E8" s="162">
        <v>4000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</row>
    <row r="9" spans="1:255" ht="25.5" customHeight="1" x14ac:dyDescent="0.2">
      <c r="A9" s="151"/>
      <c r="B9" s="152" t="s">
        <v>328</v>
      </c>
      <c r="C9" s="163">
        <f>SUM(C8:C8)</f>
        <v>4000</v>
      </c>
      <c r="D9" s="163">
        <f t="shared" ref="D9:E9" si="0">SUM(D8:D8)</f>
        <v>4000</v>
      </c>
      <c r="E9" s="163">
        <f t="shared" si="0"/>
        <v>4000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</row>
  </sheetData>
  <mergeCells count="4">
    <mergeCell ref="C2:E2"/>
    <mergeCell ref="C1:E1"/>
    <mergeCell ref="C3:E3"/>
    <mergeCell ref="B5:E5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6"/>
  <sheetViews>
    <sheetView topLeftCell="A3" workbookViewId="0">
      <selection activeCell="A5" sqref="A5:F5"/>
    </sheetView>
  </sheetViews>
  <sheetFormatPr defaultRowHeight="12.75" x14ac:dyDescent="0.2"/>
  <cols>
    <col min="1" max="1" width="26.85546875" style="66" customWidth="1"/>
    <col min="2" max="2" width="19.85546875" style="66" customWidth="1"/>
    <col min="3" max="3" width="18" style="66" customWidth="1"/>
    <col min="4" max="6" width="15" style="66" customWidth="1"/>
    <col min="7" max="238" width="9.140625" style="66"/>
    <col min="239" max="239" width="26" style="66" customWidth="1"/>
    <col min="240" max="240" width="17.140625" style="66" customWidth="1"/>
    <col min="241" max="241" width="47.42578125" style="66" customWidth="1"/>
    <col min="242" max="242" width="15.5703125" style="66" customWidth="1"/>
    <col min="243" max="243" width="12.7109375" style="66" customWidth="1"/>
    <col min="244" max="16384" width="9.140625" style="66"/>
  </cols>
  <sheetData>
    <row r="1" spans="1:13" hidden="1" x14ac:dyDescent="0.2">
      <c r="C1" s="3" t="s">
        <v>216</v>
      </c>
      <c r="D1" s="33"/>
      <c r="E1" s="3"/>
      <c r="F1" s="3"/>
      <c r="G1" s="3"/>
      <c r="H1" s="3"/>
      <c r="I1" s="3"/>
      <c r="J1" s="32"/>
      <c r="K1" s="32"/>
      <c r="L1" s="32"/>
      <c r="M1" s="32"/>
    </row>
    <row r="2" spans="1:13" ht="57" hidden="1" customHeight="1" x14ac:dyDescent="0.2">
      <c r="C2" s="277" t="s">
        <v>183</v>
      </c>
      <c r="D2" s="277"/>
      <c r="E2" s="208"/>
      <c r="F2" s="208"/>
      <c r="G2" s="208"/>
      <c r="H2" s="208"/>
      <c r="I2" s="208"/>
      <c r="J2" s="208"/>
      <c r="K2" s="208"/>
      <c r="L2" s="208"/>
      <c r="M2" s="208"/>
    </row>
    <row r="3" spans="1:13" s="64" customFormat="1" ht="13.5" customHeight="1" x14ac:dyDescent="0.2">
      <c r="A3" s="209"/>
      <c r="C3" s="304" t="s">
        <v>337</v>
      </c>
      <c r="D3" s="304"/>
      <c r="E3" s="304"/>
      <c r="F3" s="304"/>
    </row>
    <row r="4" spans="1:13" s="64" customFormat="1" ht="56.25" customHeight="1" x14ac:dyDescent="0.2">
      <c r="A4" s="209"/>
      <c r="C4" s="305" t="s">
        <v>369</v>
      </c>
      <c r="D4" s="305"/>
      <c r="E4" s="305"/>
      <c r="F4" s="305"/>
    </row>
    <row r="5" spans="1:13" s="65" customFormat="1" ht="41.25" customHeight="1" x14ac:dyDescent="0.2">
      <c r="A5" s="306" t="s">
        <v>376</v>
      </c>
      <c r="B5" s="306"/>
      <c r="C5" s="306"/>
      <c r="D5" s="306"/>
      <c r="E5" s="306"/>
      <c r="F5" s="306"/>
    </row>
    <row r="6" spans="1:13" s="65" customFormat="1" x14ac:dyDescent="0.2">
      <c r="A6" s="210"/>
      <c r="D6" s="211"/>
    </row>
    <row r="7" spans="1:13" s="64" customFormat="1" ht="32.25" customHeight="1" x14ac:dyDescent="0.2">
      <c r="A7" s="212" t="s">
        <v>92</v>
      </c>
      <c r="B7" s="307" t="s">
        <v>93</v>
      </c>
      <c r="C7" s="307"/>
      <c r="D7" s="115">
        <v>2018</v>
      </c>
      <c r="E7" s="115">
        <v>2019</v>
      </c>
      <c r="F7" s="115">
        <v>2020</v>
      </c>
    </row>
    <row r="8" spans="1:13" ht="31.5" customHeight="1" x14ac:dyDescent="0.2">
      <c r="A8" s="213" t="s">
        <v>94</v>
      </c>
      <c r="B8" s="302" t="s">
        <v>95</v>
      </c>
      <c r="C8" s="302"/>
      <c r="D8" s="162">
        <f>D9+D13</f>
        <v>0</v>
      </c>
      <c r="E8" s="162">
        <f t="shared" ref="E8" si="0">E9+E13</f>
        <v>0</v>
      </c>
      <c r="F8" s="162">
        <v>0</v>
      </c>
    </row>
    <row r="9" spans="1:13" s="65" customFormat="1" ht="22.5" customHeight="1" x14ac:dyDescent="0.2">
      <c r="A9" s="213" t="s">
        <v>96</v>
      </c>
      <c r="B9" s="302" t="s">
        <v>97</v>
      </c>
      <c r="C9" s="302"/>
      <c r="D9" s="214">
        <f>D10</f>
        <v>-3228165.26</v>
      </c>
      <c r="E9" s="214">
        <f>E10</f>
        <v>-3375765.38</v>
      </c>
      <c r="F9" s="214">
        <f t="shared" ref="E9:F11" si="1">F10</f>
        <v>-3515643.91</v>
      </c>
    </row>
    <row r="10" spans="1:13" s="65" customFormat="1" ht="28.5" customHeight="1" x14ac:dyDescent="0.2">
      <c r="A10" s="213" t="s">
        <v>98</v>
      </c>
      <c r="B10" s="302" t="s">
        <v>99</v>
      </c>
      <c r="C10" s="302"/>
      <c r="D10" s="214">
        <f>D11</f>
        <v>-3228165.26</v>
      </c>
      <c r="E10" s="214">
        <f t="shared" si="1"/>
        <v>-3375765.38</v>
      </c>
      <c r="F10" s="214">
        <f t="shared" si="1"/>
        <v>-3515643.91</v>
      </c>
    </row>
    <row r="11" spans="1:13" s="65" customFormat="1" ht="28.5" customHeight="1" x14ac:dyDescent="0.2">
      <c r="A11" s="213" t="s">
        <v>100</v>
      </c>
      <c r="B11" s="302" t="s">
        <v>101</v>
      </c>
      <c r="C11" s="302"/>
      <c r="D11" s="214">
        <f>D12</f>
        <v>-3228165.26</v>
      </c>
      <c r="E11" s="214">
        <f t="shared" si="1"/>
        <v>-3375765.38</v>
      </c>
      <c r="F11" s="214">
        <f t="shared" si="1"/>
        <v>-3515643.91</v>
      </c>
    </row>
    <row r="12" spans="1:13" s="65" customFormat="1" ht="29.25" customHeight="1" x14ac:dyDescent="0.2">
      <c r="A12" s="213" t="s">
        <v>201</v>
      </c>
      <c r="B12" s="302" t="s">
        <v>73</v>
      </c>
      <c r="C12" s="302"/>
      <c r="D12" s="214">
        <f>-'1. Дох.18 и план 19-20'!C42</f>
        <v>-3228165.26</v>
      </c>
      <c r="E12" s="214">
        <f>-'1. Дох.18 и план 19-20'!D42</f>
        <v>-3375765.38</v>
      </c>
      <c r="F12" s="214">
        <f>-'1. Дох.18 и план 19-20'!E42</f>
        <v>-3515643.91</v>
      </c>
    </row>
    <row r="13" spans="1:13" s="65" customFormat="1" ht="30.75" customHeight="1" x14ac:dyDescent="0.2">
      <c r="A13" s="213" t="s">
        <v>102</v>
      </c>
      <c r="B13" s="302" t="s">
        <v>103</v>
      </c>
      <c r="C13" s="302"/>
      <c r="D13" s="162">
        <f>D14</f>
        <v>3228165.2600000002</v>
      </c>
      <c r="E13" s="162">
        <f t="shared" ref="E13:F15" si="2">E14</f>
        <v>3375765.3800000004</v>
      </c>
      <c r="F13" s="162">
        <f t="shared" si="2"/>
        <v>3515643.91</v>
      </c>
    </row>
    <row r="14" spans="1:13" s="65" customFormat="1" ht="30.75" customHeight="1" x14ac:dyDescent="0.2">
      <c r="A14" s="213" t="s">
        <v>104</v>
      </c>
      <c r="B14" s="302" t="s">
        <v>105</v>
      </c>
      <c r="C14" s="302"/>
      <c r="D14" s="162">
        <f>D15</f>
        <v>3228165.2600000002</v>
      </c>
      <c r="E14" s="162">
        <f t="shared" si="2"/>
        <v>3375765.3800000004</v>
      </c>
      <c r="F14" s="162">
        <f t="shared" si="2"/>
        <v>3515643.91</v>
      </c>
    </row>
    <row r="15" spans="1:13" s="65" customFormat="1" ht="30.75" customHeight="1" x14ac:dyDescent="0.2">
      <c r="A15" s="213" t="s">
        <v>106</v>
      </c>
      <c r="B15" s="302" t="s">
        <v>107</v>
      </c>
      <c r="C15" s="302"/>
      <c r="D15" s="162">
        <f>D16</f>
        <v>3228165.2600000002</v>
      </c>
      <c r="E15" s="162">
        <f t="shared" si="2"/>
        <v>3375765.3800000004</v>
      </c>
      <c r="F15" s="162">
        <f t="shared" si="2"/>
        <v>3515643.91</v>
      </c>
    </row>
    <row r="16" spans="1:13" s="65" customFormat="1" ht="31.5" customHeight="1" x14ac:dyDescent="0.2">
      <c r="A16" s="213" t="s">
        <v>108</v>
      </c>
      <c r="B16" s="302" t="s">
        <v>74</v>
      </c>
      <c r="C16" s="302"/>
      <c r="D16" s="162">
        <f>'6.Вед.18 и 19-20'!K94</f>
        <v>3228165.2600000002</v>
      </c>
      <c r="E16" s="162">
        <f>'6.Вед.18 и 19-20'!L94</f>
        <v>3375765.3800000004</v>
      </c>
      <c r="F16" s="162">
        <f>'6.Вед.18 и 19-20'!M94</f>
        <v>3515643.91</v>
      </c>
    </row>
    <row r="17" spans="1:6" s="67" customFormat="1" ht="42" customHeight="1" x14ac:dyDescent="0.2">
      <c r="A17" s="115"/>
      <c r="B17" s="303" t="s">
        <v>109</v>
      </c>
      <c r="C17" s="303"/>
      <c r="D17" s="163">
        <f>D8</f>
        <v>0</v>
      </c>
      <c r="E17" s="163">
        <f t="shared" ref="E17:F17" si="3">E8</f>
        <v>0</v>
      </c>
      <c r="F17" s="163">
        <f t="shared" si="3"/>
        <v>0</v>
      </c>
    </row>
    <row r="18" spans="1:6" x14ac:dyDescent="0.2">
      <c r="D18" s="68"/>
    </row>
    <row r="19" spans="1:6" x14ac:dyDescent="0.2">
      <c r="D19" s="68"/>
    </row>
    <row r="20" spans="1:6" x14ac:dyDescent="0.2">
      <c r="D20" s="68"/>
    </row>
    <row r="22" spans="1:6" x14ac:dyDescent="0.2">
      <c r="C22" s="69"/>
      <c r="D22" s="69"/>
    </row>
    <row r="26" spans="1:6" x14ac:dyDescent="0.2">
      <c r="C26" s="70"/>
      <c r="D26" s="70"/>
    </row>
  </sheetData>
  <mergeCells count="15">
    <mergeCell ref="B8:C8"/>
    <mergeCell ref="C2:D2"/>
    <mergeCell ref="C3:F3"/>
    <mergeCell ref="C4:F4"/>
    <mergeCell ref="A5:F5"/>
    <mergeCell ref="B7:C7"/>
    <mergeCell ref="B15:C15"/>
    <mergeCell ref="B16:C16"/>
    <mergeCell ref="B17:C17"/>
    <mergeCell ref="B9:C9"/>
    <mergeCell ref="B10:C10"/>
    <mergeCell ref="B11:C11"/>
    <mergeCell ref="B12:C12"/>
    <mergeCell ref="B13:C13"/>
    <mergeCell ref="B14:C14"/>
  </mergeCells>
  <pageMargins left="0.59055118110236227" right="0.39370078740157483" top="0.35433070866141736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16" sqref="A16:B16"/>
    </sheetView>
  </sheetViews>
  <sheetFormatPr defaultRowHeight="12.75" x14ac:dyDescent="0.2"/>
  <cols>
    <col min="1" max="1" width="54.140625" style="8" customWidth="1"/>
    <col min="2" max="3" width="13" style="8" customWidth="1"/>
    <col min="4" max="4" width="12.28515625" style="8" customWidth="1"/>
    <col min="5" max="7" width="0.28515625" style="8" hidden="1" customWidth="1"/>
    <col min="8" max="8" width="1" style="8" hidden="1" customWidth="1"/>
    <col min="9" max="9" width="0.42578125" style="8" hidden="1" customWidth="1"/>
    <col min="10" max="10" width="9.140625" style="8" hidden="1" customWidth="1"/>
    <col min="11" max="16384" width="9.140625" style="8"/>
  </cols>
  <sheetData>
    <row r="1" spans="1:5" ht="12.75" customHeight="1" x14ac:dyDescent="0.2">
      <c r="B1" s="240" t="s">
        <v>256</v>
      </c>
      <c r="C1" s="240"/>
      <c r="D1" s="240"/>
    </row>
    <row r="2" spans="1:5" ht="57" customHeight="1" x14ac:dyDescent="0.2">
      <c r="B2" s="241" t="s">
        <v>366</v>
      </c>
      <c r="C2" s="241"/>
      <c r="D2" s="241"/>
    </row>
    <row r="3" spans="1:5" ht="56.25" customHeight="1" x14ac:dyDescent="0.2">
      <c r="A3" s="242" t="s">
        <v>303</v>
      </c>
      <c r="B3" s="242"/>
      <c r="C3" s="242"/>
      <c r="D3" s="242"/>
    </row>
    <row r="4" spans="1:5" x14ac:dyDescent="0.2">
      <c r="E4" s="8" t="s">
        <v>79</v>
      </c>
    </row>
    <row r="5" spans="1:5" ht="38.25" customHeight="1" x14ac:dyDescent="0.2">
      <c r="A5" s="243" t="s">
        <v>296</v>
      </c>
      <c r="B5" s="244"/>
      <c r="C5" s="243" t="s">
        <v>297</v>
      </c>
      <c r="D5" s="244"/>
    </row>
    <row r="6" spans="1:5" s="119" customFormat="1" ht="18.75" customHeight="1" x14ac:dyDescent="0.2">
      <c r="A6" s="237" t="s">
        <v>298</v>
      </c>
      <c r="B6" s="237"/>
      <c r="C6" s="238"/>
      <c r="D6" s="239"/>
      <c r="E6" s="119" t="s">
        <v>79</v>
      </c>
    </row>
    <row r="7" spans="1:5" ht="18.75" customHeight="1" x14ac:dyDescent="0.2">
      <c r="A7" s="245" t="s">
        <v>299</v>
      </c>
      <c r="B7" s="245"/>
      <c r="C7" s="247">
        <v>1</v>
      </c>
      <c r="D7" s="248"/>
    </row>
    <row r="8" spans="1:5" ht="18.75" customHeight="1" x14ac:dyDescent="0.2">
      <c r="A8" s="249" t="s">
        <v>300</v>
      </c>
      <c r="B8" s="249"/>
      <c r="C8" s="247">
        <v>1</v>
      </c>
      <c r="D8" s="248"/>
    </row>
    <row r="9" spans="1:5" customFormat="1" ht="31.5" customHeight="1" x14ac:dyDescent="0.2">
      <c r="A9" s="250" t="s">
        <v>301</v>
      </c>
      <c r="B9" s="250"/>
      <c r="C9" s="251"/>
      <c r="D9" s="251"/>
    </row>
    <row r="10" spans="1:5" customFormat="1" ht="31.5" customHeight="1" x14ac:dyDescent="0.25">
      <c r="A10" s="245" t="s">
        <v>302</v>
      </c>
      <c r="B10" s="245"/>
      <c r="C10" s="246">
        <v>1</v>
      </c>
      <c r="D10" s="246"/>
    </row>
    <row r="11" spans="1:5" x14ac:dyDescent="0.2">
      <c r="A11" s="120"/>
    </row>
    <row r="12" spans="1:5" x14ac:dyDescent="0.2">
      <c r="A12" s="120"/>
      <c r="E12" s="8" t="s">
        <v>79</v>
      </c>
    </row>
    <row r="13" spans="1:5" x14ac:dyDescent="0.2">
      <c r="A13" s="120"/>
    </row>
    <row r="14" spans="1:5" x14ac:dyDescent="0.2">
      <c r="A14" s="120"/>
    </row>
    <row r="15" spans="1:5" x14ac:dyDescent="0.2">
      <c r="A15" s="120"/>
    </row>
    <row r="16" spans="1:5" x14ac:dyDescent="0.2">
      <c r="A16" s="120"/>
    </row>
    <row r="17" spans="1:1" x14ac:dyDescent="0.2">
      <c r="A17" s="120"/>
    </row>
    <row r="18" spans="1:1" x14ac:dyDescent="0.2">
      <c r="A18" s="120"/>
    </row>
    <row r="19" spans="1:1" x14ac:dyDescent="0.2">
      <c r="A19" s="120"/>
    </row>
    <row r="20" spans="1:1" x14ac:dyDescent="0.2">
      <c r="A20" s="120"/>
    </row>
    <row r="21" spans="1:1" x14ac:dyDescent="0.2">
      <c r="A21" s="120"/>
    </row>
  </sheetData>
  <mergeCells count="15">
    <mergeCell ref="A10:B10"/>
    <mergeCell ref="C10:D10"/>
    <mergeCell ref="A7:B7"/>
    <mergeCell ref="C7:D7"/>
    <mergeCell ref="A8:B8"/>
    <mergeCell ref="C8:D8"/>
    <mergeCell ref="A9:B9"/>
    <mergeCell ref="C9:D9"/>
    <mergeCell ref="A6:B6"/>
    <mergeCell ref="C6:D6"/>
    <mergeCell ref="B1:D1"/>
    <mergeCell ref="B2:D2"/>
    <mergeCell ref="A3:D3"/>
    <mergeCell ref="A5:B5"/>
    <mergeCell ref="C5:D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3" workbookViewId="0">
      <selection activeCell="D38" sqref="D38"/>
    </sheetView>
  </sheetViews>
  <sheetFormatPr defaultRowHeight="12.75" x14ac:dyDescent="0.2"/>
  <cols>
    <col min="1" max="1" width="8.28515625" style="72" customWidth="1"/>
    <col min="2" max="2" width="5.140625" style="72" customWidth="1"/>
    <col min="3" max="3" width="15.5703125" style="72" customWidth="1"/>
    <col min="4" max="4" width="72.140625" style="73" customWidth="1"/>
    <col min="5" max="16384" width="9.140625" style="73"/>
  </cols>
  <sheetData>
    <row r="1" spans="1:16" hidden="1" x14ac:dyDescent="0.2">
      <c r="D1" s="43" t="s">
        <v>204</v>
      </c>
      <c r="E1" s="33"/>
      <c r="F1" s="47"/>
      <c r="G1" s="3"/>
      <c r="H1" s="3"/>
      <c r="I1" s="3"/>
      <c r="J1" s="3"/>
      <c r="K1" s="3"/>
      <c r="L1" s="3"/>
      <c r="M1" s="32"/>
      <c r="N1" s="32"/>
      <c r="O1" s="32"/>
      <c r="P1" s="32"/>
    </row>
    <row r="2" spans="1:16" ht="35.25" hidden="1" customHeight="1" x14ac:dyDescent="0.2">
      <c r="D2" s="71" t="s">
        <v>183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2.75" customHeight="1" x14ac:dyDescent="0.2">
      <c r="D3" s="116" t="s">
        <v>258</v>
      </c>
    </row>
    <row r="4" spans="1:16" ht="43.5" customHeight="1" x14ac:dyDescent="0.2">
      <c r="D4" s="117" t="s">
        <v>367</v>
      </c>
    </row>
    <row r="5" spans="1:16" ht="6" customHeight="1" x14ac:dyDescent="0.2"/>
    <row r="6" spans="1:16" ht="34.5" customHeight="1" x14ac:dyDescent="0.2">
      <c r="A6" s="261" t="s">
        <v>253</v>
      </c>
      <c r="B6" s="261"/>
      <c r="C6" s="261"/>
      <c r="D6" s="261"/>
    </row>
    <row r="7" spans="1:16" ht="6" customHeight="1" x14ac:dyDescent="0.2">
      <c r="D7" s="74"/>
    </row>
    <row r="8" spans="1:16" s="75" customFormat="1" ht="25.5" customHeight="1" x14ac:dyDescent="0.2">
      <c r="A8" s="262" t="s">
        <v>141</v>
      </c>
      <c r="B8" s="262"/>
      <c r="C8" s="262"/>
      <c r="D8" s="263" t="s">
        <v>142</v>
      </c>
    </row>
    <row r="9" spans="1:16" s="75" customFormat="1" ht="36" customHeight="1" x14ac:dyDescent="0.2">
      <c r="A9" s="76" t="s">
        <v>143</v>
      </c>
      <c r="B9" s="262" t="s">
        <v>144</v>
      </c>
      <c r="C9" s="262"/>
      <c r="D9" s="264"/>
    </row>
    <row r="10" spans="1:16" ht="16.5" customHeight="1" x14ac:dyDescent="0.2">
      <c r="A10" s="265" t="s">
        <v>254</v>
      </c>
      <c r="B10" s="266"/>
      <c r="C10" s="266"/>
      <c r="D10" s="267"/>
    </row>
    <row r="11" spans="1:16" ht="51.75" customHeight="1" x14ac:dyDescent="0.2">
      <c r="A11" s="231">
        <v>864</v>
      </c>
      <c r="B11" s="258" t="s">
        <v>217</v>
      </c>
      <c r="C11" s="260"/>
      <c r="D11" s="77" t="s">
        <v>12</v>
      </c>
    </row>
    <row r="12" spans="1:16" ht="51" customHeight="1" x14ac:dyDescent="0.2">
      <c r="A12" s="231">
        <v>864</v>
      </c>
      <c r="B12" s="258" t="s">
        <v>218</v>
      </c>
      <c r="C12" s="260"/>
      <c r="D12" s="77" t="s">
        <v>12</v>
      </c>
    </row>
    <row r="13" spans="1:16" ht="51.75" customHeight="1" x14ac:dyDescent="0.2">
      <c r="A13" s="231">
        <v>864</v>
      </c>
      <c r="B13" s="258" t="s">
        <v>145</v>
      </c>
      <c r="C13" s="259"/>
      <c r="D13" s="77" t="s">
        <v>146</v>
      </c>
    </row>
    <row r="14" spans="1:16" ht="52.5" customHeight="1" x14ac:dyDescent="0.2">
      <c r="A14" s="231">
        <v>864</v>
      </c>
      <c r="B14" s="258" t="s">
        <v>147</v>
      </c>
      <c r="C14" s="259"/>
      <c r="D14" s="77" t="s">
        <v>148</v>
      </c>
    </row>
    <row r="15" spans="1:16" s="79" customFormat="1" ht="51.75" customHeight="1" x14ac:dyDescent="0.2">
      <c r="A15" s="231">
        <v>864</v>
      </c>
      <c r="B15" s="258" t="s">
        <v>149</v>
      </c>
      <c r="C15" s="259"/>
      <c r="D15" s="78" t="s">
        <v>173</v>
      </c>
    </row>
    <row r="16" spans="1:16" ht="39" customHeight="1" x14ac:dyDescent="0.2">
      <c r="A16" s="231">
        <v>864</v>
      </c>
      <c r="B16" s="258" t="s">
        <v>13</v>
      </c>
      <c r="C16" s="259"/>
      <c r="D16" s="78" t="s">
        <v>174</v>
      </c>
    </row>
    <row r="17" spans="1:4" s="79" customFormat="1" ht="39" customHeight="1" x14ac:dyDescent="0.2">
      <c r="A17" s="231">
        <v>864</v>
      </c>
      <c r="B17" s="258" t="s">
        <v>150</v>
      </c>
      <c r="C17" s="259"/>
      <c r="D17" s="77" t="s">
        <v>220</v>
      </c>
    </row>
    <row r="18" spans="1:4" s="79" customFormat="1" ht="51.75" customHeight="1" x14ac:dyDescent="0.2">
      <c r="A18" s="231">
        <v>864</v>
      </c>
      <c r="B18" s="258" t="s">
        <v>151</v>
      </c>
      <c r="C18" s="259"/>
      <c r="D18" s="77" t="s">
        <v>219</v>
      </c>
    </row>
    <row r="19" spans="1:4" ht="29.25" customHeight="1" x14ac:dyDescent="0.2">
      <c r="A19" s="231">
        <v>864</v>
      </c>
      <c r="B19" s="258" t="s">
        <v>152</v>
      </c>
      <c r="C19" s="259"/>
      <c r="D19" s="77" t="s">
        <v>175</v>
      </c>
    </row>
    <row r="20" spans="1:4" ht="18" customHeight="1" x14ac:dyDescent="0.2">
      <c r="A20" s="231">
        <v>864</v>
      </c>
      <c r="B20" s="258" t="s">
        <v>153</v>
      </c>
      <c r="C20" s="259"/>
      <c r="D20" s="77" t="s">
        <v>176</v>
      </c>
    </row>
    <row r="21" spans="1:4" ht="55.5" customHeight="1" x14ac:dyDescent="0.2">
      <c r="A21" s="231">
        <v>864</v>
      </c>
      <c r="B21" s="258" t="s">
        <v>154</v>
      </c>
      <c r="C21" s="259"/>
      <c r="D21" s="77" t="s">
        <v>221</v>
      </c>
    </row>
    <row r="22" spans="1:4" ht="67.5" customHeight="1" x14ac:dyDescent="0.2">
      <c r="A22" s="231">
        <v>864</v>
      </c>
      <c r="B22" s="258" t="s">
        <v>155</v>
      </c>
      <c r="C22" s="259"/>
      <c r="D22" s="77" t="s">
        <v>177</v>
      </c>
    </row>
    <row r="23" spans="1:4" ht="68.25" customHeight="1" x14ac:dyDescent="0.2">
      <c r="A23" s="231">
        <v>864</v>
      </c>
      <c r="B23" s="258" t="s">
        <v>156</v>
      </c>
      <c r="C23" s="259"/>
      <c r="D23" s="77" t="s">
        <v>178</v>
      </c>
    </row>
    <row r="24" spans="1:4" ht="69" customHeight="1" x14ac:dyDescent="0.2">
      <c r="A24" s="231">
        <v>864</v>
      </c>
      <c r="B24" s="258" t="s">
        <v>157</v>
      </c>
      <c r="C24" s="259"/>
      <c r="D24" s="77" t="s">
        <v>179</v>
      </c>
    </row>
    <row r="25" spans="1:4" ht="27" customHeight="1" x14ac:dyDescent="0.2">
      <c r="A25" s="231">
        <v>864</v>
      </c>
      <c r="B25" s="258" t="s">
        <v>158</v>
      </c>
      <c r="C25" s="259"/>
      <c r="D25" s="77" t="s">
        <v>222</v>
      </c>
    </row>
    <row r="26" spans="1:4" ht="30.75" customHeight="1" x14ac:dyDescent="0.2">
      <c r="A26" s="231">
        <v>864</v>
      </c>
      <c r="B26" s="258" t="s">
        <v>159</v>
      </c>
      <c r="C26" s="259"/>
      <c r="D26" s="77" t="s">
        <v>180</v>
      </c>
    </row>
    <row r="27" spans="1:4" ht="51" customHeight="1" x14ac:dyDescent="0.2">
      <c r="A27" s="231">
        <v>864</v>
      </c>
      <c r="B27" s="258" t="s">
        <v>160</v>
      </c>
      <c r="C27" s="259"/>
      <c r="D27" s="80" t="s">
        <v>181</v>
      </c>
    </row>
    <row r="28" spans="1:4" ht="39.75" customHeight="1" x14ac:dyDescent="0.2">
      <c r="A28" s="231">
        <v>864</v>
      </c>
      <c r="B28" s="258" t="s">
        <v>161</v>
      </c>
      <c r="C28" s="259"/>
      <c r="D28" s="80" t="s">
        <v>205</v>
      </c>
    </row>
    <row r="29" spans="1:4" ht="25.5" customHeight="1" x14ac:dyDescent="0.2">
      <c r="A29" s="231">
        <v>864</v>
      </c>
      <c r="B29" s="258" t="s">
        <v>162</v>
      </c>
      <c r="C29" s="259"/>
      <c r="D29" s="80" t="s">
        <v>206</v>
      </c>
    </row>
    <row r="30" spans="1:4" ht="16.5" customHeight="1" x14ac:dyDescent="0.2">
      <c r="A30" s="231">
        <v>864</v>
      </c>
      <c r="B30" s="256" t="s">
        <v>163</v>
      </c>
      <c r="C30" s="256"/>
      <c r="D30" s="77" t="s">
        <v>207</v>
      </c>
    </row>
    <row r="31" spans="1:4" ht="16.5" customHeight="1" x14ac:dyDescent="0.2">
      <c r="A31" s="231">
        <v>864</v>
      </c>
      <c r="B31" s="256" t="s">
        <v>164</v>
      </c>
      <c r="C31" s="256"/>
      <c r="D31" s="77" t="s">
        <v>208</v>
      </c>
    </row>
    <row r="32" spans="1:4" ht="29.25" customHeight="1" x14ac:dyDescent="0.2">
      <c r="A32" s="231">
        <v>864</v>
      </c>
      <c r="B32" s="256" t="s">
        <v>289</v>
      </c>
      <c r="C32" s="256"/>
      <c r="D32" s="77" t="s">
        <v>193</v>
      </c>
    </row>
    <row r="33" spans="1:4" ht="29.25" customHeight="1" x14ac:dyDescent="0.2">
      <c r="A33" s="231">
        <v>864</v>
      </c>
      <c r="B33" s="256" t="s">
        <v>290</v>
      </c>
      <c r="C33" s="256"/>
      <c r="D33" s="77" t="s">
        <v>194</v>
      </c>
    </row>
    <row r="34" spans="1:4" ht="16.5" customHeight="1" x14ac:dyDescent="0.2">
      <c r="A34" s="231">
        <v>864</v>
      </c>
      <c r="B34" s="252" t="s">
        <v>291</v>
      </c>
      <c r="C34" s="252"/>
      <c r="D34" s="77" t="s">
        <v>209</v>
      </c>
    </row>
    <row r="35" spans="1:4" ht="16.5" customHeight="1" x14ac:dyDescent="0.2">
      <c r="A35" s="231">
        <v>864</v>
      </c>
      <c r="B35" s="252" t="s">
        <v>292</v>
      </c>
      <c r="C35" s="252"/>
      <c r="D35" s="77" t="s">
        <v>210</v>
      </c>
    </row>
    <row r="36" spans="1:4" ht="26.25" customHeight="1" x14ac:dyDescent="0.2">
      <c r="A36" s="231">
        <v>864</v>
      </c>
      <c r="B36" s="252" t="s">
        <v>293</v>
      </c>
      <c r="C36" s="252"/>
      <c r="D36" s="77" t="s">
        <v>211</v>
      </c>
    </row>
    <row r="37" spans="1:4" s="82" customFormat="1" ht="25.5" customHeight="1" x14ac:dyDescent="0.2">
      <c r="A37" s="231">
        <v>864</v>
      </c>
      <c r="B37" s="253" t="s">
        <v>294</v>
      </c>
      <c r="C37" s="253"/>
      <c r="D37" s="81" t="s">
        <v>212</v>
      </c>
    </row>
    <row r="38" spans="1:4" s="82" customFormat="1" ht="39" customHeight="1" x14ac:dyDescent="0.2">
      <c r="A38" s="231">
        <v>864</v>
      </c>
      <c r="B38" s="254" t="s">
        <v>295</v>
      </c>
      <c r="C38" s="255"/>
      <c r="D38" s="14" t="s">
        <v>227</v>
      </c>
    </row>
    <row r="39" spans="1:4" ht="12.75" hidden="1" customHeight="1" x14ac:dyDescent="0.2">
      <c r="A39" s="231">
        <v>864</v>
      </c>
      <c r="B39" s="256" t="s">
        <v>165</v>
      </c>
      <c r="C39" s="256"/>
      <c r="D39" s="77" t="s">
        <v>213</v>
      </c>
    </row>
    <row r="40" spans="1:4" ht="12" customHeight="1" x14ac:dyDescent="0.2">
      <c r="A40" s="257"/>
      <c r="B40" s="257"/>
      <c r="C40" s="257"/>
      <c r="D40" s="257"/>
    </row>
    <row r="41" spans="1:4" x14ac:dyDescent="0.2">
      <c r="A41" s="83"/>
      <c r="B41" s="83"/>
      <c r="C41" s="83"/>
      <c r="D41" s="79"/>
    </row>
    <row r="42" spans="1:4" s="53" customFormat="1" x14ac:dyDescent="0.2">
      <c r="A42" s="84"/>
      <c r="B42" s="84"/>
      <c r="C42" s="84"/>
      <c r="D42" s="85"/>
    </row>
  </sheetData>
  <mergeCells count="35">
    <mergeCell ref="B11:C11"/>
    <mergeCell ref="A6:D6"/>
    <mergeCell ref="A8:C8"/>
    <mergeCell ref="D8:D9"/>
    <mergeCell ref="B9:C9"/>
    <mergeCell ref="A10:D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A40:D40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3" workbookViewId="0">
      <selection activeCell="F8" sqref="F8"/>
    </sheetView>
  </sheetViews>
  <sheetFormatPr defaultRowHeight="12.75" x14ac:dyDescent="0.2"/>
  <cols>
    <col min="1" max="1" width="8.28515625" style="72" customWidth="1"/>
    <col min="2" max="2" width="5.140625" style="72" customWidth="1"/>
    <col min="3" max="3" width="15.5703125" style="72" customWidth="1"/>
    <col min="4" max="4" width="72.140625" style="73" customWidth="1"/>
    <col min="5" max="16384" width="9.140625" style="73"/>
  </cols>
  <sheetData>
    <row r="1" spans="1:16" hidden="1" x14ac:dyDescent="0.2">
      <c r="D1" s="43" t="s">
        <v>204</v>
      </c>
      <c r="E1" s="33"/>
      <c r="F1" s="47"/>
      <c r="G1" s="3"/>
      <c r="H1" s="3"/>
      <c r="I1" s="3"/>
      <c r="J1" s="3"/>
      <c r="K1" s="3"/>
      <c r="L1" s="3"/>
      <c r="M1" s="32"/>
      <c r="N1" s="32"/>
      <c r="O1" s="32"/>
      <c r="P1" s="32"/>
    </row>
    <row r="2" spans="1:16" ht="35.25" hidden="1" customHeight="1" x14ac:dyDescent="0.2">
      <c r="D2" s="71" t="s">
        <v>183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2.75" customHeight="1" x14ac:dyDescent="0.2">
      <c r="D3" s="116" t="s">
        <v>214</v>
      </c>
    </row>
    <row r="4" spans="1:16" ht="43.5" customHeight="1" x14ac:dyDescent="0.2">
      <c r="D4" s="117" t="s">
        <v>377</v>
      </c>
    </row>
    <row r="5" spans="1:16" ht="6" customHeight="1" x14ac:dyDescent="0.2"/>
    <row r="6" spans="1:16" ht="34.5" customHeight="1" x14ac:dyDescent="0.2">
      <c r="A6" s="261" t="s">
        <v>253</v>
      </c>
      <c r="B6" s="261"/>
      <c r="C6" s="261"/>
      <c r="D6" s="261"/>
    </row>
    <row r="7" spans="1:16" ht="6" customHeight="1" x14ac:dyDescent="0.2">
      <c r="D7" s="74"/>
    </row>
    <row r="8" spans="1:16" s="75" customFormat="1" ht="25.5" customHeight="1" x14ac:dyDescent="0.2">
      <c r="A8" s="262" t="s">
        <v>141</v>
      </c>
      <c r="B8" s="262"/>
      <c r="C8" s="262"/>
      <c r="D8" s="263" t="s">
        <v>142</v>
      </c>
    </row>
    <row r="9" spans="1:16" s="75" customFormat="1" ht="36" customHeight="1" x14ac:dyDescent="0.2">
      <c r="A9" s="76" t="s">
        <v>143</v>
      </c>
      <c r="B9" s="262" t="s">
        <v>144</v>
      </c>
      <c r="C9" s="262"/>
      <c r="D9" s="264"/>
    </row>
    <row r="10" spans="1:16" ht="16.5" customHeight="1" x14ac:dyDescent="0.2">
      <c r="A10" s="265" t="s">
        <v>254</v>
      </c>
      <c r="B10" s="266"/>
      <c r="C10" s="266"/>
      <c r="D10" s="267"/>
    </row>
    <row r="11" spans="1:16" ht="51.75" customHeight="1" x14ac:dyDescent="0.2">
      <c r="A11" s="118">
        <v>864</v>
      </c>
      <c r="B11" s="258" t="s">
        <v>217</v>
      </c>
      <c r="C11" s="260"/>
      <c r="D11" s="77" t="s">
        <v>12</v>
      </c>
    </row>
    <row r="12" spans="1:16" ht="51" customHeight="1" x14ac:dyDescent="0.2">
      <c r="A12" s="118">
        <v>864</v>
      </c>
      <c r="B12" s="258" t="s">
        <v>218</v>
      </c>
      <c r="C12" s="260"/>
      <c r="D12" s="77" t="s">
        <v>12</v>
      </c>
    </row>
    <row r="13" spans="1:16" ht="51.75" customHeight="1" x14ac:dyDescent="0.2">
      <c r="A13" s="118">
        <v>864</v>
      </c>
      <c r="B13" s="258" t="s">
        <v>145</v>
      </c>
      <c r="C13" s="259"/>
      <c r="D13" s="77" t="s">
        <v>146</v>
      </c>
    </row>
    <row r="14" spans="1:16" ht="52.5" customHeight="1" x14ac:dyDescent="0.2">
      <c r="A14" s="118">
        <v>864</v>
      </c>
      <c r="B14" s="258" t="s">
        <v>147</v>
      </c>
      <c r="C14" s="259"/>
      <c r="D14" s="77" t="s">
        <v>148</v>
      </c>
    </row>
    <row r="15" spans="1:16" s="79" customFormat="1" ht="51.75" customHeight="1" x14ac:dyDescent="0.2">
      <c r="A15" s="118">
        <v>864</v>
      </c>
      <c r="B15" s="258" t="s">
        <v>149</v>
      </c>
      <c r="C15" s="259"/>
      <c r="D15" s="78" t="s">
        <v>173</v>
      </c>
    </row>
    <row r="16" spans="1:16" ht="39" customHeight="1" x14ac:dyDescent="0.2">
      <c r="A16" s="118">
        <v>864</v>
      </c>
      <c r="B16" s="258" t="s">
        <v>13</v>
      </c>
      <c r="C16" s="259"/>
      <c r="D16" s="78" t="s">
        <v>174</v>
      </c>
    </row>
    <row r="17" spans="1:4" s="79" customFormat="1" ht="39" customHeight="1" x14ac:dyDescent="0.2">
      <c r="A17" s="118">
        <v>864</v>
      </c>
      <c r="B17" s="258" t="s">
        <v>150</v>
      </c>
      <c r="C17" s="259"/>
      <c r="D17" s="77" t="s">
        <v>220</v>
      </c>
    </row>
    <row r="18" spans="1:4" s="79" customFormat="1" ht="51.75" customHeight="1" x14ac:dyDescent="0.2">
      <c r="A18" s="118">
        <v>864</v>
      </c>
      <c r="B18" s="258" t="s">
        <v>151</v>
      </c>
      <c r="C18" s="259"/>
      <c r="D18" s="77" t="s">
        <v>219</v>
      </c>
    </row>
    <row r="19" spans="1:4" ht="29.25" customHeight="1" x14ac:dyDescent="0.2">
      <c r="A19" s="118">
        <v>864</v>
      </c>
      <c r="B19" s="258" t="s">
        <v>152</v>
      </c>
      <c r="C19" s="259"/>
      <c r="D19" s="77" t="s">
        <v>175</v>
      </c>
    </row>
    <row r="20" spans="1:4" ht="18" customHeight="1" x14ac:dyDescent="0.2">
      <c r="A20" s="118">
        <v>864</v>
      </c>
      <c r="B20" s="258" t="s">
        <v>153</v>
      </c>
      <c r="C20" s="259"/>
      <c r="D20" s="77" t="s">
        <v>176</v>
      </c>
    </row>
    <row r="21" spans="1:4" ht="55.5" customHeight="1" x14ac:dyDescent="0.2">
      <c r="A21" s="118">
        <v>864</v>
      </c>
      <c r="B21" s="258" t="s">
        <v>154</v>
      </c>
      <c r="C21" s="259"/>
      <c r="D21" s="77" t="s">
        <v>221</v>
      </c>
    </row>
    <row r="22" spans="1:4" ht="67.5" customHeight="1" x14ac:dyDescent="0.2">
      <c r="A22" s="118">
        <v>864</v>
      </c>
      <c r="B22" s="258" t="s">
        <v>155</v>
      </c>
      <c r="C22" s="259"/>
      <c r="D22" s="77" t="s">
        <v>177</v>
      </c>
    </row>
    <row r="23" spans="1:4" ht="68.25" customHeight="1" x14ac:dyDescent="0.2">
      <c r="A23" s="118">
        <v>864</v>
      </c>
      <c r="B23" s="258" t="s">
        <v>156</v>
      </c>
      <c r="C23" s="259"/>
      <c r="D23" s="77" t="s">
        <v>178</v>
      </c>
    </row>
    <row r="24" spans="1:4" ht="69" customHeight="1" x14ac:dyDescent="0.2">
      <c r="A24" s="118">
        <v>864</v>
      </c>
      <c r="B24" s="258" t="s">
        <v>157</v>
      </c>
      <c r="C24" s="259"/>
      <c r="D24" s="77" t="s">
        <v>179</v>
      </c>
    </row>
    <row r="25" spans="1:4" ht="27" customHeight="1" x14ac:dyDescent="0.2">
      <c r="A25" s="118">
        <v>864</v>
      </c>
      <c r="B25" s="258" t="s">
        <v>158</v>
      </c>
      <c r="C25" s="259"/>
      <c r="D25" s="77" t="s">
        <v>222</v>
      </c>
    </row>
    <row r="26" spans="1:4" ht="30.75" customHeight="1" x14ac:dyDescent="0.2">
      <c r="A26" s="118">
        <v>864</v>
      </c>
      <c r="B26" s="258" t="s">
        <v>159</v>
      </c>
      <c r="C26" s="259"/>
      <c r="D26" s="77" t="s">
        <v>180</v>
      </c>
    </row>
    <row r="27" spans="1:4" ht="51" customHeight="1" x14ac:dyDescent="0.2">
      <c r="A27" s="118">
        <v>864</v>
      </c>
      <c r="B27" s="258" t="s">
        <v>160</v>
      </c>
      <c r="C27" s="259"/>
      <c r="D27" s="80" t="s">
        <v>181</v>
      </c>
    </row>
    <row r="28" spans="1:4" ht="39.75" customHeight="1" x14ac:dyDescent="0.2">
      <c r="A28" s="118">
        <v>864</v>
      </c>
      <c r="B28" s="258" t="s">
        <v>161</v>
      </c>
      <c r="C28" s="259"/>
      <c r="D28" s="80" t="s">
        <v>205</v>
      </c>
    </row>
    <row r="29" spans="1:4" ht="25.5" customHeight="1" x14ac:dyDescent="0.2">
      <c r="A29" s="118">
        <v>864</v>
      </c>
      <c r="B29" s="258" t="s">
        <v>162</v>
      </c>
      <c r="C29" s="259"/>
      <c r="D29" s="80" t="s">
        <v>206</v>
      </c>
    </row>
    <row r="30" spans="1:4" ht="16.5" customHeight="1" x14ac:dyDescent="0.2">
      <c r="A30" s="118">
        <v>864</v>
      </c>
      <c r="B30" s="256" t="s">
        <v>163</v>
      </c>
      <c r="C30" s="256"/>
      <c r="D30" s="77" t="s">
        <v>207</v>
      </c>
    </row>
    <row r="31" spans="1:4" ht="16.5" customHeight="1" x14ac:dyDescent="0.2">
      <c r="A31" s="118">
        <v>864</v>
      </c>
      <c r="B31" s="256" t="s">
        <v>164</v>
      </c>
      <c r="C31" s="256"/>
      <c r="D31" s="77" t="s">
        <v>208</v>
      </c>
    </row>
    <row r="32" spans="1:4" ht="29.25" customHeight="1" x14ac:dyDescent="0.2">
      <c r="A32" s="118">
        <v>864</v>
      </c>
      <c r="B32" s="256" t="s">
        <v>289</v>
      </c>
      <c r="C32" s="256"/>
      <c r="D32" s="77" t="s">
        <v>193</v>
      </c>
    </row>
    <row r="33" spans="1:4" ht="29.25" customHeight="1" x14ac:dyDescent="0.2">
      <c r="A33" s="118">
        <v>864</v>
      </c>
      <c r="B33" s="256" t="s">
        <v>290</v>
      </c>
      <c r="C33" s="256"/>
      <c r="D33" s="77" t="s">
        <v>194</v>
      </c>
    </row>
    <row r="34" spans="1:4" ht="16.5" customHeight="1" x14ac:dyDescent="0.2">
      <c r="A34" s="118">
        <v>864</v>
      </c>
      <c r="B34" s="252" t="s">
        <v>291</v>
      </c>
      <c r="C34" s="252"/>
      <c r="D34" s="77" t="s">
        <v>209</v>
      </c>
    </row>
    <row r="35" spans="1:4" ht="16.5" customHeight="1" x14ac:dyDescent="0.2">
      <c r="A35" s="118">
        <v>864</v>
      </c>
      <c r="B35" s="252" t="s">
        <v>292</v>
      </c>
      <c r="C35" s="252"/>
      <c r="D35" s="77" t="s">
        <v>210</v>
      </c>
    </row>
    <row r="36" spans="1:4" ht="26.25" customHeight="1" x14ac:dyDescent="0.2">
      <c r="A36" s="118">
        <v>864</v>
      </c>
      <c r="B36" s="252" t="s">
        <v>293</v>
      </c>
      <c r="C36" s="252"/>
      <c r="D36" s="77" t="s">
        <v>211</v>
      </c>
    </row>
    <row r="37" spans="1:4" s="82" customFormat="1" ht="25.5" customHeight="1" x14ac:dyDescent="0.2">
      <c r="A37" s="118">
        <v>864</v>
      </c>
      <c r="B37" s="253" t="s">
        <v>294</v>
      </c>
      <c r="C37" s="253"/>
      <c r="D37" s="81" t="s">
        <v>212</v>
      </c>
    </row>
    <row r="38" spans="1:4" s="82" customFormat="1" ht="39" customHeight="1" x14ac:dyDescent="0.2">
      <c r="A38" s="118">
        <v>864</v>
      </c>
      <c r="B38" s="254" t="s">
        <v>295</v>
      </c>
      <c r="C38" s="255"/>
      <c r="D38" s="14" t="s">
        <v>227</v>
      </c>
    </row>
    <row r="39" spans="1:4" ht="12.75" hidden="1" customHeight="1" x14ac:dyDescent="0.2">
      <c r="A39" s="118">
        <v>864</v>
      </c>
      <c r="B39" s="256" t="s">
        <v>165</v>
      </c>
      <c r="C39" s="256"/>
      <c r="D39" s="77" t="s">
        <v>213</v>
      </c>
    </row>
    <row r="40" spans="1:4" ht="12" customHeight="1" x14ac:dyDescent="0.2">
      <c r="A40" s="257"/>
      <c r="B40" s="257"/>
      <c r="C40" s="257"/>
      <c r="D40" s="257"/>
    </row>
    <row r="41" spans="1:4" x14ac:dyDescent="0.2">
      <c r="A41" s="83"/>
      <c r="B41" s="83"/>
      <c r="C41" s="83"/>
      <c r="D41" s="79"/>
    </row>
    <row r="42" spans="1:4" s="53" customFormat="1" x14ac:dyDescent="0.2">
      <c r="A42" s="84"/>
      <c r="B42" s="84"/>
      <c r="C42" s="84"/>
      <c r="D42" s="85"/>
    </row>
  </sheetData>
  <mergeCells count="35">
    <mergeCell ref="B36:C36"/>
    <mergeCell ref="B37:C37"/>
    <mergeCell ref="B38:C38"/>
    <mergeCell ref="B39:C39"/>
    <mergeCell ref="A40:D40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A6:D6"/>
    <mergeCell ref="A8:C8"/>
    <mergeCell ref="D8:D9"/>
    <mergeCell ref="B9:C9"/>
    <mergeCell ref="A10:D10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2" sqref="C2"/>
    </sheetView>
  </sheetViews>
  <sheetFormatPr defaultColWidth="22.28515625" defaultRowHeight="12.75" x14ac:dyDescent="0.2"/>
  <cols>
    <col min="1" max="1" width="12.42578125" style="121" customWidth="1"/>
    <col min="2" max="2" width="27" style="121" customWidth="1"/>
    <col min="3" max="3" width="60.5703125" style="122" customWidth="1"/>
    <col min="4" max="4" width="13.140625" style="122" customWidth="1"/>
    <col min="5" max="5" width="8.28515625" style="122" customWidth="1"/>
    <col min="6" max="16384" width="22.28515625" style="122"/>
  </cols>
  <sheetData>
    <row r="1" spans="1:5" ht="12.75" customHeight="1" x14ac:dyDescent="0.2">
      <c r="C1" s="133" t="s">
        <v>140</v>
      </c>
    </row>
    <row r="2" spans="1:5" ht="39.75" customHeight="1" x14ac:dyDescent="0.2">
      <c r="C2" s="123" t="s">
        <v>368</v>
      </c>
      <c r="D2" s="124"/>
    </row>
    <row r="3" spans="1:5" ht="25.5" customHeight="1" x14ac:dyDescent="0.2">
      <c r="C3" s="124"/>
      <c r="D3" s="124"/>
    </row>
    <row r="4" spans="1:5" ht="40.5" customHeight="1" x14ac:dyDescent="0.2">
      <c r="A4" s="269" t="s">
        <v>304</v>
      </c>
      <c r="B4" s="269"/>
      <c r="C4" s="269"/>
    </row>
    <row r="5" spans="1:5" ht="33.75" customHeight="1" x14ac:dyDescent="0.2">
      <c r="A5" s="270" t="s">
        <v>141</v>
      </c>
      <c r="B5" s="270"/>
      <c r="C5" s="270" t="s">
        <v>305</v>
      </c>
      <c r="E5" s="122" t="s">
        <v>314</v>
      </c>
    </row>
    <row r="6" spans="1:5" ht="25.5" x14ac:dyDescent="0.2">
      <c r="A6" s="125" t="s">
        <v>143</v>
      </c>
      <c r="B6" s="125" t="s">
        <v>306</v>
      </c>
      <c r="C6" s="270"/>
    </row>
    <row r="7" spans="1:5" ht="27" customHeight="1" x14ac:dyDescent="0.2">
      <c r="A7" s="271" t="s">
        <v>307</v>
      </c>
      <c r="B7" s="271"/>
      <c r="C7" s="271"/>
    </row>
    <row r="8" spans="1:5" ht="24" customHeight="1" x14ac:dyDescent="0.2">
      <c r="A8" s="125">
        <v>182</v>
      </c>
      <c r="B8" s="126" t="s">
        <v>83</v>
      </c>
      <c r="C8" s="127" t="s">
        <v>308</v>
      </c>
    </row>
    <row r="9" spans="1:5" ht="24" customHeight="1" x14ac:dyDescent="0.2">
      <c r="A9" s="125">
        <v>182</v>
      </c>
      <c r="B9" s="126" t="s">
        <v>3</v>
      </c>
      <c r="C9" s="128" t="s">
        <v>309</v>
      </c>
    </row>
    <row r="10" spans="1:5" ht="24" customHeight="1" x14ac:dyDescent="0.2">
      <c r="A10" s="129">
        <v>182</v>
      </c>
      <c r="B10" s="130" t="s">
        <v>7</v>
      </c>
      <c r="C10" s="131" t="s">
        <v>310</v>
      </c>
      <c r="D10" s="132"/>
      <c r="E10" s="132"/>
    </row>
    <row r="11" spans="1:5" ht="24" customHeight="1" x14ac:dyDescent="0.2">
      <c r="A11" s="125">
        <v>182</v>
      </c>
      <c r="B11" s="130" t="s">
        <v>10</v>
      </c>
      <c r="C11" s="131" t="s">
        <v>311</v>
      </c>
      <c r="D11" s="132"/>
      <c r="E11" s="132"/>
    </row>
    <row r="13" spans="1:5" ht="52.5" customHeight="1" x14ac:dyDescent="0.2">
      <c r="A13" s="268" t="s">
        <v>312</v>
      </c>
      <c r="B13" s="268"/>
      <c r="C13" s="268"/>
    </row>
    <row r="14" spans="1:5" ht="63.75" customHeight="1" x14ac:dyDescent="0.2">
      <c r="A14" s="268" t="s">
        <v>313</v>
      </c>
      <c r="B14" s="268"/>
      <c r="C14" s="268"/>
    </row>
    <row r="15" spans="1:5" ht="28.5" customHeight="1" x14ac:dyDescent="0.2"/>
    <row r="16" spans="1:5" ht="15.75" customHeight="1" x14ac:dyDescent="0.2"/>
    <row r="17" ht="15.75" customHeight="1" x14ac:dyDescent="0.2"/>
    <row r="18" ht="15.75" customHeight="1" x14ac:dyDescent="0.2"/>
    <row r="19" ht="15.75" customHeight="1" x14ac:dyDescent="0.2"/>
    <row r="20" ht="39" customHeight="1" x14ac:dyDescent="0.2"/>
    <row r="21" ht="27.75" customHeight="1" x14ac:dyDescent="0.2"/>
    <row r="22" ht="15.75" customHeight="1" x14ac:dyDescent="0.2"/>
    <row r="23" ht="15.75" customHeight="1" x14ac:dyDescent="0.2"/>
    <row r="24" ht="28.5" customHeight="1" x14ac:dyDescent="0.2"/>
    <row r="25" ht="40.5" customHeight="1" x14ac:dyDescent="0.2"/>
    <row r="26" ht="25.5" customHeight="1" x14ac:dyDescent="0.2"/>
    <row r="27" ht="30" customHeight="1" x14ac:dyDescent="0.2"/>
    <row r="28" ht="30.75" customHeight="1" x14ac:dyDescent="0.2"/>
    <row r="29" ht="24.75" customHeight="1" x14ac:dyDescent="0.2"/>
    <row r="30" ht="29.25" customHeight="1" x14ac:dyDescent="0.2"/>
    <row r="31" ht="42.75" customHeight="1" x14ac:dyDescent="0.2"/>
    <row r="32" ht="19.5" customHeight="1" x14ac:dyDescent="0.2"/>
    <row r="33" ht="42.75" customHeight="1" x14ac:dyDescent="0.2"/>
    <row r="34" ht="25.5" customHeight="1" x14ac:dyDescent="0.2"/>
    <row r="35" ht="15.75" customHeight="1" x14ac:dyDescent="0.2"/>
    <row r="36" ht="52.5" customHeight="1" x14ac:dyDescent="0.2"/>
    <row r="37" ht="12" customHeight="1" x14ac:dyDescent="0.2"/>
    <row r="38" ht="12.75" hidden="1" customHeight="1" x14ac:dyDescent="0.2"/>
  </sheetData>
  <mergeCells count="6">
    <mergeCell ref="A14:C14"/>
    <mergeCell ref="A4:C4"/>
    <mergeCell ref="A5:B5"/>
    <mergeCell ref="C5:C6"/>
    <mergeCell ref="A7:C7"/>
    <mergeCell ref="A13:C13"/>
  </mergeCells>
  <hyperlinks>
    <hyperlink ref="C8" r:id="rId1" display="consultantplus://offline/ref=E88F0C8B57259A8E16544F9DC27CADC22B5729ED2611768BD70DA245F7B40A830CAE0EEB7020B4B475BE71c8fBK"/>
  </hyperlinks>
  <pageMargins left="0.70866141732283472" right="0.70866141732283472" top="0.74803149606299213" bottom="0.74803149606299213" header="0.31496062992125984" footer="0.31496062992125984"/>
  <pageSetup paperSize="9" scale="85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5" sqref="B15"/>
    </sheetView>
  </sheetViews>
  <sheetFormatPr defaultRowHeight="12.75" x14ac:dyDescent="0.2"/>
  <cols>
    <col min="1" max="1" width="13.42578125" style="134" customWidth="1"/>
    <col min="2" max="2" width="27" style="134" customWidth="1"/>
    <col min="3" max="3" width="58.5703125" style="120" customWidth="1"/>
    <col min="4" max="16384" width="9.140625" style="120"/>
  </cols>
  <sheetData>
    <row r="1" spans="1:6" ht="12.75" customHeight="1" x14ac:dyDescent="0.2">
      <c r="C1" s="140" t="s">
        <v>255</v>
      </c>
      <c r="D1" s="135"/>
      <c r="E1" s="135"/>
      <c r="F1" s="135"/>
    </row>
    <row r="2" spans="1:6" ht="39" customHeight="1" x14ac:dyDescent="0.2">
      <c r="C2" s="136" t="s">
        <v>368</v>
      </c>
      <c r="D2" s="135"/>
      <c r="E2" s="135"/>
      <c r="F2" s="135"/>
    </row>
    <row r="4" spans="1:6" ht="45" customHeight="1" x14ac:dyDescent="0.2">
      <c r="A4" s="272" t="s">
        <v>316</v>
      </c>
      <c r="B4" s="272"/>
      <c r="C4" s="272"/>
    </row>
    <row r="6" spans="1:6" s="137" customFormat="1" ht="60" customHeight="1" x14ac:dyDescent="0.2">
      <c r="A6" s="44" t="s">
        <v>317</v>
      </c>
      <c r="B6" s="44" t="s">
        <v>318</v>
      </c>
      <c r="C6" s="44" t="s">
        <v>319</v>
      </c>
    </row>
    <row r="7" spans="1:6" ht="30.75" customHeight="1" x14ac:dyDescent="0.2">
      <c r="A7" s="273" t="s">
        <v>320</v>
      </c>
      <c r="B7" s="274"/>
      <c r="C7" s="275"/>
    </row>
    <row r="8" spans="1:6" s="9" customFormat="1" ht="38.25" customHeight="1" x14ac:dyDescent="0.2">
      <c r="A8" s="10">
        <v>865</v>
      </c>
      <c r="B8" s="5" t="s">
        <v>321</v>
      </c>
      <c r="C8" s="14" t="s">
        <v>73</v>
      </c>
      <c r="D8" s="138"/>
    </row>
    <row r="9" spans="1:6" s="9" customFormat="1" ht="33.75" customHeight="1" x14ac:dyDescent="0.2">
      <c r="A9" s="10">
        <v>865</v>
      </c>
      <c r="B9" s="5" t="s">
        <v>322</v>
      </c>
      <c r="C9" s="14" t="s">
        <v>74</v>
      </c>
      <c r="D9" s="138"/>
    </row>
    <row r="10" spans="1:6" x14ac:dyDescent="0.2">
      <c r="A10" s="139"/>
      <c r="B10" s="139"/>
      <c r="C10" s="132"/>
    </row>
  </sheetData>
  <mergeCells count="2">
    <mergeCell ref="A4:C4"/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99"/>
  <sheetViews>
    <sheetView topLeftCell="B3" workbookViewId="0">
      <selection activeCell="M89" sqref="M89"/>
    </sheetView>
  </sheetViews>
  <sheetFormatPr defaultRowHeight="12.75" x14ac:dyDescent="0.2"/>
  <cols>
    <col min="1" max="1" width="2.42578125" style="32" hidden="1" customWidth="1"/>
    <col min="2" max="2" width="44.42578125" style="33" customWidth="1"/>
    <col min="3" max="3" width="3.85546875" style="33" customWidth="1"/>
    <col min="4" max="4" width="0.140625" style="33" customWidth="1"/>
    <col min="5" max="5" width="4.7109375" style="181" customWidth="1"/>
    <col min="6" max="6" width="3.5703125" style="180" customWidth="1"/>
    <col min="7" max="7" width="3.7109375" style="180" customWidth="1"/>
    <col min="8" max="8" width="5.7109375" style="180" hidden="1" customWidth="1"/>
    <col min="9" max="9" width="13.42578125" style="180" customWidth="1"/>
    <col min="10" max="10" width="4.42578125" style="180" customWidth="1"/>
    <col min="11" max="11" width="12.28515625" style="180" customWidth="1"/>
    <col min="12" max="13" width="12.28515625" style="32" customWidth="1"/>
    <col min="14" max="16384" width="9.140625" style="32"/>
  </cols>
  <sheetData>
    <row r="1" spans="1:13" hidden="1" x14ac:dyDescent="0.2">
      <c r="E1" s="3" t="s">
        <v>91</v>
      </c>
      <c r="F1" s="3"/>
      <c r="G1" s="3"/>
      <c r="H1" s="3"/>
      <c r="I1" s="3"/>
      <c r="J1" s="3"/>
      <c r="K1" s="3"/>
    </row>
    <row r="2" spans="1:13" ht="34.5" hidden="1" customHeight="1" x14ac:dyDescent="0.2">
      <c r="E2" s="277" t="s">
        <v>232</v>
      </c>
      <c r="F2" s="277"/>
      <c r="G2" s="277"/>
      <c r="H2" s="277"/>
      <c r="I2" s="277"/>
      <c r="J2" s="277"/>
      <c r="K2" s="277"/>
    </row>
    <row r="3" spans="1:13" ht="16.5" customHeight="1" x14ac:dyDescent="0.2">
      <c r="E3" s="278" t="s">
        <v>315</v>
      </c>
      <c r="F3" s="278"/>
      <c r="G3" s="278"/>
      <c r="H3" s="278"/>
      <c r="I3" s="278"/>
      <c r="J3" s="278"/>
      <c r="K3" s="278"/>
      <c r="L3" s="278"/>
      <c r="M3" s="278"/>
    </row>
    <row r="4" spans="1:13" ht="39.75" customHeight="1" x14ac:dyDescent="0.2">
      <c r="E4" s="279" t="s">
        <v>364</v>
      </c>
      <c r="F4" s="279"/>
      <c r="G4" s="279"/>
      <c r="H4" s="279"/>
      <c r="I4" s="279"/>
      <c r="J4" s="279"/>
      <c r="K4" s="279"/>
      <c r="L4" s="279"/>
      <c r="M4" s="279"/>
    </row>
    <row r="5" spans="1:13" ht="9" customHeight="1" x14ac:dyDescent="0.2">
      <c r="E5" s="96"/>
      <c r="F5" s="169"/>
      <c r="G5" s="169"/>
      <c r="H5" s="169"/>
      <c r="I5" s="169"/>
      <c r="J5" s="169"/>
      <c r="K5" s="169"/>
    </row>
    <row r="6" spans="1:13" ht="26.25" customHeight="1" x14ac:dyDescent="0.2">
      <c r="A6" s="280" t="s">
        <v>370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</row>
    <row r="7" spans="1:13" ht="15" customHeight="1" x14ac:dyDescent="0.2">
      <c r="A7" s="34"/>
      <c r="B7" s="34"/>
      <c r="C7" s="40"/>
      <c r="D7" s="40"/>
      <c r="E7" s="224"/>
      <c r="F7" s="34"/>
      <c r="G7" s="34"/>
      <c r="H7" s="34"/>
      <c r="I7" s="34"/>
      <c r="J7" s="34"/>
      <c r="K7" s="35"/>
    </row>
    <row r="8" spans="1:13" ht="34.5" customHeight="1" x14ac:dyDescent="0.2">
      <c r="A8" s="281" t="s">
        <v>45</v>
      </c>
      <c r="B8" s="281"/>
      <c r="C8" s="218" t="s">
        <v>110</v>
      </c>
      <c r="D8" s="218" t="s">
        <v>111</v>
      </c>
      <c r="E8" s="182" t="s">
        <v>112</v>
      </c>
      <c r="F8" s="183" t="s">
        <v>46</v>
      </c>
      <c r="G8" s="183" t="s">
        <v>47</v>
      </c>
      <c r="H8" s="183" t="s">
        <v>113</v>
      </c>
      <c r="I8" s="183" t="s">
        <v>48</v>
      </c>
      <c r="J8" s="183" t="s">
        <v>49</v>
      </c>
      <c r="K8" s="167" t="s">
        <v>273</v>
      </c>
      <c r="L8" s="167">
        <v>2019</v>
      </c>
      <c r="M8" s="167">
        <v>2020</v>
      </c>
    </row>
    <row r="9" spans="1:13" ht="17.25" customHeight="1" x14ac:dyDescent="0.2">
      <c r="A9" s="218"/>
      <c r="B9" s="217" t="s">
        <v>252</v>
      </c>
      <c r="C9" s="167">
        <v>64</v>
      </c>
      <c r="D9" s="167">
        <v>0</v>
      </c>
      <c r="E9" s="182">
        <v>864</v>
      </c>
      <c r="F9" s="183"/>
      <c r="G9" s="183"/>
      <c r="H9" s="183"/>
      <c r="I9" s="183"/>
      <c r="J9" s="183"/>
      <c r="K9" s="159">
        <f t="shared" ref="K9:L9" si="0">K94</f>
        <v>3228165.2600000002</v>
      </c>
      <c r="L9" s="159">
        <f t="shared" si="0"/>
        <v>3375765.3800000004</v>
      </c>
      <c r="M9" s="159">
        <f t="shared" ref="M9" si="1">M94</f>
        <v>3515643.91</v>
      </c>
    </row>
    <row r="10" spans="1:13" s="36" customFormat="1" ht="15.75" customHeight="1" x14ac:dyDescent="0.2">
      <c r="A10" s="276" t="s">
        <v>50</v>
      </c>
      <c r="B10" s="276"/>
      <c r="C10" s="218">
        <v>64</v>
      </c>
      <c r="D10" s="167">
        <v>0</v>
      </c>
      <c r="E10" s="182">
        <v>864</v>
      </c>
      <c r="F10" s="184" t="s">
        <v>51</v>
      </c>
      <c r="G10" s="185"/>
      <c r="H10" s="185"/>
      <c r="I10" s="185"/>
      <c r="J10" s="185"/>
      <c r="K10" s="171">
        <f>K15+K30+K34+K11+K26</f>
        <v>1395412</v>
      </c>
      <c r="L10" s="171">
        <f>L15+L30+L34+L11+L26</f>
        <v>1418212</v>
      </c>
      <c r="M10" s="171">
        <f>M15+M30+M34+M11+M26</f>
        <v>1420612</v>
      </c>
    </row>
    <row r="11" spans="1:13" ht="38.25" customHeight="1" x14ac:dyDescent="0.2">
      <c r="A11" s="282" t="s">
        <v>71</v>
      </c>
      <c r="B11" s="282"/>
      <c r="C11" s="218">
        <v>64</v>
      </c>
      <c r="D11" s="167">
        <v>0</v>
      </c>
      <c r="E11" s="182">
        <v>864</v>
      </c>
      <c r="F11" s="186" t="s">
        <v>51</v>
      </c>
      <c r="G11" s="186" t="s">
        <v>52</v>
      </c>
      <c r="H11" s="186"/>
      <c r="I11" s="186"/>
      <c r="J11" s="183"/>
      <c r="K11" s="171">
        <f>K12</f>
        <v>445962</v>
      </c>
      <c r="L11" s="171">
        <f>L12</f>
        <v>445962</v>
      </c>
      <c r="M11" s="171">
        <f>M12</f>
        <v>445962</v>
      </c>
    </row>
    <row r="12" spans="1:13" ht="30" customHeight="1" x14ac:dyDescent="0.2">
      <c r="A12" s="172" t="s">
        <v>115</v>
      </c>
      <c r="B12" s="216" t="s">
        <v>344</v>
      </c>
      <c r="C12" s="218">
        <v>64</v>
      </c>
      <c r="D12" s="218">
        <v>0</v>
      </c>
      <c r="E12" s="182">
        <v>864</v>
      </c>
      <c r="F12" s="187" t="s">
        <v>51</v>
      </c>
      <c r="G12" s="187" t="s">
        <v>52</v>
      </c>
      <c r="H12" s="187" t="s">
        <v>166</v>
      </c>
      <c r="I12" s="188" t="s">
        <v>259</v>
      </c>
      <c r="J12" s="189" t="s">
        <v>116</v>
      </c>
      <c r="K12" s="161">
        <f t="shared" ref="K12:M13" si="2">K13</f>
        <v>445962</v>
      </c>
      <c r="L12" s="161">
        <f t="shared" si="2"/>
        <v>445962</v>
      </c>
      <c r="M12" s="161">
        <f t="shared" si="2"/>
        <v>445962</v>
      </c>
    </row>
    <row r="13" spans="1:13" ht="65.25" customHeight="1" x14ac:dyDescent="0.2">
      <c r="A13" s="173" t="s">
        <v>114</v>
      </c>
      <c r="B13" s="173" t="s">
        <v>114</v>
      </c>
      <c r="C13" s="218">
        <v>64</v>
      </c>
      <c r="D13" s="218">
        <v>0</v>
      </c>
      <c r="E13" s="182">
        <v>864</v>
      </c>
      <c r="F13" s="187" t="s">
        <v>51</v>
      </c>
      <c r="G13" s="187" t="s">
        <v>52</v>
      </c>
      <c r="H13" s="187" t="s">
        <v>166</v>
      </c>
      <c r="I13" s="188" t="s">
        <v>259</v>
      </c>
      <c r="J13" s="188" t="s">
        <v>32</v>
      </c>
      <c r="K13" s="161">
        <f>K14</f>
        <v>445962</v>
      </c>
      <c r="L13" s="161">
        <f t="shared" si="2"/>
        <v>445962</v>
      </c>
      <c r="M13" s="161">
        <f t="shared" si="2"/>
        <v>445962</v>
      </c>
    </row>
    <row r="14" spans="1:13" ht="27" customHeight="1" x14ac:dyDescent="0.2">
      <c r="A14" s="173" t="s">
        <v>117</v>
      </c>
      <c r="B14" s="173" t="s">
        <v>117</v>
      </c>
      <c r="C14" s="218">
        <v>64</v>
      </c>
      <c r="D14" s="218">
        <v>0</v>
      </c>
      <c r="E14" s="182">
        <v>864</v>
      </c>
      <c r="F14" s="183" t="s">
        <v>51</v>
      </c>
      <c r="G14" s="183" t="s">
        <v>52</v>
      </c>
      <c r="H14" s="183" t="s">
        <v>166</v>
      </c>
      <c r="I14" s="188" t="s">
        <v>259</v>
      </c>
      <c r="J14" s="188" t="s">
        <v>33</v>
      </c>
      <c r="K14" s="161">
        <v>445962</v>
      </c>
      <c r="L14" s="161">
        <v>445962</v>
      </c>
      <c r="M14" s="161">
        <v>445962</v>
      </c>
    </row>
    <row r="15" spans="1:13" s="37" customFormat="1" ht="54" customHeight="1" x14ac:dyDescent="0.2">
      <c r="A15" s="276" t="s">
        <v>55</v>
      </c>
      <c r="B15" s="276"/>
      <c r="C15" s="218">
        <v>64</v>
      </c>
      <c r="D15" s="167">
        <v>0</v>
      </c>
      <c r="E15" s="182">
        <v>864</v>
      </c>
      <c r="F15" s="184" t="s">
        <v>51</v>
      </c>
      <c r="G15" s="184" t="s">
        <v>56</v>
      </c>
      <c r="H15" s="184"/>
      <c r="I15" s="184"/>
      <c r="J15" s="184"/>
      <c r="K15" s="171">
        <f>K16+K23</f>
        <v>943150</v>
      </c>
      <c r="L15" s="171">
        <f t="shared" ref="L15:M15" si="3">L16+L23</f>
        <v>965950</v>
      </c>
      <c r="M15" s="171">
        <f t="shared" si="3"/>
        <v>968350</v>
      </c>
    </row>
    <row r="16" spans="1:13" ht="39.75" customHeight="1" x14ac:dyDescent="0.2">
      <c r="A16" s="283" t="s">
        <v>118</v>
      </c>
      <c r="B16" s="283"/>
      <c r="C16" s="218">
        <v>64</v>
      </c>
      <c r="D16" s="218">
        <v>0</v>
      </c>
      <c r="E16" s="182">
        <v>864</v>
      </c>
      <c r="F16" s="183" t="s">
        <v>51</v>
      </c>
      <c r="G16" s="183" t="s">
        <v>56</v>
      </c>
      <c r="H16" s="188" t="s">
        <v>119</v>
      </c>
      <c r="I16" s="188" t="s">
        <v>260</v>
      </c>
      <c r="J16" s="183"/>
      <c r="K16" s="161">
        <f>K17+K19+K21</f>
        <v>939150</v>
      </c>
      <c r="L16" s="161">
        <f>L17+L19+L21</f>
        <v>961950</v>
      </c>
      <c r="M16" s="161">
        <f>M17+M19+M21</f>
        <v>964350</v>
      </c>
    </row>
    <row r="17" spans="1:13" ht="39.75" customHeight="1" x14ac:dyDescent="0.2">
      <c r="A17" s="216"/>
      <c r="B17" s="173" t="s">
        <v>114</v>
      </c>
      <c r="C17" s="218">
        <v>64</v>
      </c>
      <c r="D17" s="218">
        <v>0</v>
      </c>
      <c r="E17" s="182">
        <v>864</v>
      </c>
      <c r="F17" s="187" t="s">
        <v>51</v>
      </c>
      <c r="G17" s="187" t="s">
        <v>56</v>
      </c>
      <c r="H17" s="188" t="s">
        <v>119</v>
      </c>
      <c r="I17" s="188" t="s">
        <v>260</v>
      </c>
      <c r="J17" s="183" t="s">
        <v>32</v>
      </c>
      <c r="K17" s="161">
        <f>K18</f>
        <v>733650</v>
      </c>
      <c r="L17" s="161">
        <f t="shared" ref="L17:M17" si="4">L18</f>
        <v>733650</v>
      </c>
      <c r="M17" s="161">
        <f t="shared" si="4"/>
        <v>733650</v>
      </c>
    </row>
    <row r="18" spans="1:13" ht="29.25" customHeight="1" x14ac:dyDescent="0.2">
      <c r="A18" s="39"/>
      <c r="B18" s="173" t="s">
        <v>117</v>
      </c>
      <c r="C18" s="218">
        <v>64</v>
      </c>
      <c r="D18" s="218">
        <v>0</v>
      </c>
      <c r="E18" s="182">
        <v>864</v>
      </c>
      <c r="F18" s="183" t="s">
        <v>51</v>
      </c>
      <c r="G18" s="183" t="s">
        <v>56</v>
      </c>
      <c r="H18" s="188" t="s">
        <v>119</v>
      </c>
      <c r="I18" s="188" t="s">
        <v>260</v>
      </c>
      <c r="J18" s="183" t="s">
        <v>33</v>
      </c>
      <c r="K18" s="161">
        <v>733650</v>
      </c>
      <c r="L18" s="161">
        <v>733650</v>
      </c>
      <c r="M18" s="161">
        <v>733650</v>
      </c>
    </row>
    <row r="19" spans="1:13" ht="29.25" customHeight="1" x14ac:dyDescent="0.2">
      <c r="A19" s="39"/>
      <c r="B19" s="174" t="s">
        <v>362</v>
      </c>
      <c r="C19" s="218">
        <v>64</v>
      </c>
      <c r="D19" s="218">
        <v>0</v>
      </c>
      <c r="E19" s="182">
        <v>864</v>
      </c>
      <c r="F19" s="183" t="s">
        <v>51</v>
      </c>
      <c r="G19" s="183" t="s">
        <v>56</v>
      </c>
      <c r="H19" s="188" t="s">
        <v>119</v>
      </c>
      <c r="I19" s="188" t="s">
        <v>260</v>
      </c>
      <c r="J19" s="183" t="s">
        <v>34</v>
      </c>
      <c r="K19" s="161">
        <f>K20</f>
        <v>123500</v>
      </c>
      <c r="L19" s="161">
        <f>L20</f>
        <v>146300</v>
      </c>
      <c r="M19" s="161">
        <f>M20</f>
        <v>148700</v>
      </c>
    </row>
    <row r="20" spans="1:13" ht="29.25" customHeight="1" x14ac:dyDescent="0.2">
      <c r="A20" s="39"/>
      <c r="B20" s="174" t="s">
        <v>122</v>
      </c>
      <c r="C20" s="218">
        <v>64</v>
      </c>
      <c r="D20" s="218">
        <v>0</v>
      </c>
      <c r="E20" s="182">
        <v>864</v>
      </c>
      <c r="F20" s="183" t="s">
        <v>51</v>
      </c>
      <c r="G20" s="183" t="s">
        <v>56</v>
      </c>
      <c r="H20" s="188" t="s">
        <v>119</v>
      </c>
      <c r="I20" s="188" t="s">
        <v>260</v>
      </c>
      <c r="J20" s="183" t="s">
        <v>35</v>
      </c>
      <c r="K20" s="161">
        <v>123500</v>
      </c>
      <c r="L20" s="161">
        <v>146300</v>
      </c>
      <c r="M20" s="161">
        <v>148700</v>
      </c>
    </row>
    <row r="21" spans="1:13" ht="15.75" customHeight="1" x14ac:dyDescent="0.2">
      <c r="A21" s="39"/>
      <c r="B21" s="191" t="s">
        <v>36</v>
      </c>
      <c r="C21" s="218">
        <v>64</v>
      </c>
      <c r="D21" s="218">
        <v>0</v>
      </c>
      <c r="E21" s="182">
        <v>864</v>
      </c>
      <c r="F21" s="183" t="s">
        <v>51</v>
      </c>
      <c r="G21" s="183" t="s">
        <v>56</v>
      </c>
      <c r="H21" s="188" t="s">
        <v>119</v>
      </c>
      <c r="I21" s="188" t="s">
        <v>260</v>
      </c>
      <c r="J21" s="183" t="s">
        <v>37</v>
      </c>
      <c r="K21" s="161">
        <f>K22</f>
        <v>82000</v>
      </c>
      <c r="L21" s="161">
        <f t="shared" ref="L21:M21" si="5">L22</f>
        <v>82000</v>
      </c>
      <c r="M21" s="161">
        <f t="shared" si="5"/>
        <v>82000</v>
      </c>
    </row>
    <row r="22" spans="1:13" ht="15.75" customHeight="1" x14ac:dyDescent="0.2">
      <c r="A22" s="39"/>
      <c r="B22" s="114" t="s">
        <v>261</v>
      </c>
      <c r="C22" s="218">
        <v>64</v>
      </c>
      <c r="D22" s="218">
        <v>0</v>
      </c>
      <c r="E22" s="182">
        <v>864</v>
      </c>
      <c r="F22" s="183" t="s">
        <v>51</v>
      </c>
      <c r="G22" s="183" t="s">
        <v>56</v>
      </c>
      <c r="H22" s="188" t="s">
        <v>119</v>
      </c>
      <c r="I22" s="188" t="s">
        <v>260</v>
      </c>
      <c r="J22" s="183" t="s">
        <v>262</v>
      </c>
      <c r="K22" s="161">
        <v>82000</v>
      </c>
      <c r="L22" s="161">
        <v>82000</v>
      </c>
      <c r="M22" s="161">
        <v>82000</v>
      </c>
    </row>
    <row r="23" spans="1:13" ht="15.75" customHeight="1" x14ac:dyDescent="0.2">
      <c r="A23" s="39"/>
      <c r="B23" s="14" t="s">
        <v>354</v>
      </c>
      <c r="C23" s="218">
        <v>64</v>
      </c>
      <c r="D23" s="114"/>
      <c r="E23" s="5">
        <v>851</v>
      </c>
      <c r="F23" s="203" t="s">
        <v>51</v>
      </c>
      <c r="G23" s="203" t="s">
        <v>56</v>
      </c>
      <c r="H23" s="39"/>
      <c r="I23" s="203" t="s">
        <v>355</v>
      </c>
      <c r="J23" s="203"/>
      <c r="K23" s="161">
        <f>K24</f>
        <v>4000</v>
      </c>
      <c r="L23" s="161">
        <f t="shared" ref="L23:M23" si="6">L24</f>
        <v>4000</v>
      </c>
      <c r="M23" s="161">
        <f t="shared" si="6"/>
        <v>4000</v>
      </c>
    </row>
    <row r="24" spans="1:13" ht="15.75" customHeight="1" x14ac:dyDescent="0.2">
      <c r="A24" s="39"/>
      <c r="B24" s="114" t="s">
        <v>36</v>
      </c>
      <c r="C24" s="218">
        <v>64</v>
      </c>
      <c r="D24" s="114"/>
      <c r="E24" s="5">
        <v>851</v>
      </c>
      <c r="F24" s="203" t="s">
        <v>51</v>
      </c>
      <c r="G24" s="203" t="s">
        <v>56</v>
      </c>
      <c r="H24" s="39"/>
      <c r="I24" s="203" t="s">
        <v>355</v>
      </c>
      <c r="J24" s="203" t="s">
        <v>37</v>
      </c>
      <c r="K24" s="161">
        <f t="shared" ref="K24:M28" si="7">K25</f>
        <v>4000</v>
      </c>
      <c r="L24" s="161">
        <f t="shared" si="7"/>
        <v>4000</v>
      </c>
      <c r="M24" s="161">
        <f t="shared" si="7"/>
        <v>4000</v>
      </c>
    </row>
    <row r="25" spans="1:13" ht="15.75" customHeight="1" x14ac:dyDescent="0.2">
      <c r="A25" s="39"/>
      <c r="B25" s="114" t="s">
        <v>261</v>
      </c>
      <c r="C25" s="218">
        <v>64</v>
      </c>
      <c r="D25" s="114"/>
      <c r="E25" s="5">
        <v>851</v>
      </c>
      <c r="F25" s="203" t="s">
        <v>51</v>
      </c>
      <c r="G25" s="203" t="s">
        <v>56</v>
      </c>
      <c r="H25" s="39"/>
      <c r="I25" s="203" t="s">
        <v>355</v>
      </c>
      <c r="J25" s="203" t="s">
        <v>262</v>
      </c>
      <c r="K25" s="202">
        <v>4000</v>
      </c>
      <c r="L25" s="202">
        <v>4000</v>
      </c>
      <c r="M25" s="202">
        <v>4000</v>
      </c>
    </row>
    <row r="26" spans="1:13" s="37" customFormat="1" ht="39" customHeight="1" x14ac:dyDescent="0.2">
      <c r="A26" s="192" t="s">
        <v>123</v>
      </c>
      <c r="B26" s="192" t="s">
        <v>123</v>
      </c>
      <c r="C26" s="218">
        <v>64</v>
      </c>
      <c r="D26" s="167">
        <v>0</v>
      </c>
      <c r="E26" s="182">
        <v>864</v>
      </c>
      <c r="F26" s="184" t="s">
        <v>51</v>
      </c>
      <c r="G26" s="184" t="s">
        <v>38</v>
      </c>
      <c r="H26" s="184"/>
      <c r="I26" s="184"/>
      <c r="J26" s="184"/>
      <c r="K26" s="171">
        <f t="shared" si="7"/>
        <v>3000</v>
      </c>
      <c r="L26" s="171">
        <f t="shared" si="7"/>
        <v>3000</v>
      </c>
      <c r="M26" s="171">
        <f t="shared" si="7"/>
        <v>3000</v>
      </c>
    </row>
    <row r="27" spans="1:13" s="37" customFormat="1" ht="65.25" customHeight="1" x14ac:dyDescent="0.2">
      <c r="A27" s="172" t="s">
        <v>124</v>
      </c>
      <c r="B27" s="173" t="s">
        <v>343</v>
      </c>
      <c r="C27" s="218">
        <v>64</v>
      </c>
      <c r="D27" s="218">
        <v>0</v>
      </c>
      <c r="E27" s="182">
        <v>864</v>
      </c>
      <c r="F27" s="183" t="s">
        <v>51</v>
      </c>
      <c r="G27" s="183" t="s">
        <v>38</v>
      </c>
      <c r="H27" s="183" t="s">
        <v>196</v>
      </c>
      <c r="I27" s="188" t="s">
        <v>263</v>
      </c>
      <c r="J27" s="183"/>
      <c r="K27" s="161">
        <f>K28</f>
        <v>3000</v>
      </c>
      <c r="L27" s="161">
        <f t="shared" si="7"/>
        <v>3000</v>
      </c>
      <c r="M27" s="161">
        <f t="shared" si="7"/>
        <v>3000</v>
      </c>
    </row>
    <row r="28" spans="1:13" ht="14.25" customHeight="1" x14ac:dyDescent="0.2">
      <c r="A28" s="39"/>
      <c r="B28" s="175" t="s">
        <v>66</v>
      </c>
      <c r="C28" s="218">
        <v>64</v>
      </c>
      <c r="D28" s="218">
        <v>0</v>
      </c>
      <c r="E28" s="182">
        <v>864</v>
      </c>
      <c r="F28" s="183" t="s">
        <v>51</v>
      </c>
      <c r="G28" s="193" t="s">
        <v>38</v>
      </c>
      <c r="H28" s="183" t="s">
        <v>196</v>
      </c>
      <c r="I28" s="188" t="s">
        <v>263</v>
      </c>
      <c r="J28" s="183" t="s">
        <v>53</v>
      </c>
      <c r="K28" s="161">
        <f t="shared" si="7"/>
        <v>3000</v>
      </c>
      <c r="L28" s="161">
        <f t="shared" si="7"/>
        <v>3000</v>
      </c>
      <c r="M28" s="161">
        <f t="shared" si="7"/>
        <v>3000</v>
      </c>
    </row>
    <row r="29" spans="1:13" ht="16.5" customHeight="1" x14ac:dyDescent="0.2">
      <c r="A29" s="39"/>
      <c r="B29" s="175" t="s">
        <v>78</v>
      </c>
      <c r="C29" s="218">
        <v>64</v>
      </c>
      <c r="D29" s="218">
        <v>0</v>
      </c>
      <c r="E29" s="182">
        <v>864</v>
      </c>
      <c r="F29" s="183" t="s">
        <v>51</v>
      </c>
      <c r="G29" s="193" t="s">
        <v>38</v>
      </c>
      <c r="H29" s="183" t="s">
        <v>196</v>
      </c>
      <c r="I29" s="188" t="s">
        <v>263</v>
      </c>
      <c r="J29" s="183" t="s">
        <v>41</v>
      </c>
      <c r="K29" s="161">
        <v>3000</v>
      </c>
      <c r="L29" s="161">
        <v>3000</v>
      </c>
      <c r="M29" s="161">
        <v>3000</v>
      </c>
    </row>
    <row r="30" spans="1:13" s="37" customFormat="1" ht="15.75" customHeight="1" x14ac:dyDescent="0.2">
      <c r="A30" s="276" t="s">
        <v>58</v>
      </c>
      <c r="B30" s="276"/>
      <c r="C30" s="218">
        <v>64</v>
      </c>
      <c r="D30" s="167">
        <v>0</v>
      </c>
      <c r="E30" s="182">
        <v>864</v>
      </c>
      <c r="F30" s="184" t="s">
        <v>51</v>
      </c>
      <c r="G30" s="184" t="s">
        <v>67</v>
      </c>
      <c r="H30" s="184"/>
      <c r="I30" s="184"/>
      <c r="J30" s="184"/>
      <c r="K30" s="86">
        <f t="shared" ref="K30:M32" si="8">K31</f>
        <v>0</v>
      </c>
      <c r="L30" s="86">
        <f t="shared" si="8"/>
        <v>0</v>
      </c>
      <c r="M30" s="86">
        <f t="shared" si="8"/>
        <v>0</v>
      </c>
    </row>
    <row r="31" spans="1:13" ht="15.75" customHeight="1" x14ac:dyDescent="0.2">
      <c r="A31" s="284" t="s">
        <v>342</v>
      </c>
      <c r="B31" s="284"/>
      <c r="C31" s="218">
        <v>64</v>
      </c>
      <c r="D31" s="218">
        <v>0</v>
      </c>
      <c r="E31" s="182">
        <v>864</v>
      </c>
      <c r="F31" s="183" t="s">
        <v>51</v>
      </c>
      <c r="G31" s="183" t="s">
        <v>67</v>
      </c>
      <c r="H31" s="183" t="s">
        <v>125</v>
      </c>
      <c r="I31" s="188" t="s">
        <v>264</v>
      </c>
      <c r="J31" s="183"/>
      <c r="K31" s="38">
        <f t="shared" si="8"/>
        <v>0</v>
      </c>
      <c r="L31" s="38">
        <f t="shared" si="8"/>
        <v>0</v>
      </c>
      <c r="M31" s="38">
        <f t="shared" si="8"/>
        <v>0</v>
      </c>
    </row>
    <row r="32" spans="1:13" ht="12.75" customHeight="1" x14ac:dyDescent="0.2">
      <c r="A32" s="39"/>
      <c r="B32" s="219" t="s">
        <v>36</v>
      </c>
      <c r="C32" s="218">
        <v>64</v>
      </c>
      <c r="D32" s="218">
        <v>0</v>
      </c>
      <c r="E32" s="182">
        <v>864</v>
      </c>
      <c r="F32" s="183" t="s">
        <v>51</v>
      </c>
      <c r="G32" s="183" t="s">
        <v>67</v>
      </c>
      <c r="H32" s="183" t="s">
        <v>125</v>
      </c>
      <c r="I32" s="188" t="s">
        <v>264</v>
      </c>
      <c r="J32" s="183" t="s">
        <v>37</v>
      </c>
      <c r="K32" s="38">
        <f t="shared" si="8"/>
        <v>0</v>
      </c>
      <c r="L32" s="38">
        <f t="shared" si="8"/>
        <v>0</v>
      </c>
      <c r="M32" s="38">
        <f t="shared" si="8"/>
        <v>0</v>
      </c>
    </row>
    <row r="33" spans="1:13" ht="15.75" customHeight="1" x14ac:dyDescent="0.2">
      <c r="A33" s="39"/>
      <c r="B33" s="175" t="s">
        <v>39</v>
      </c>
      <c r="C33" s="218">
        <v>64</v>
      </c>
      <c r="D33" s="218">
        <v>0</v>
      </c>
      <c r="E33" s="182">
        <v>864</v>
      </c>
      <c r="F33" s="183" t="s">
        <v>51</v>
      </c>
      <c r="G33" s="183" t="s">
        <v>67</v>
      </c>
      <c r="H33" s="183" t="s">
        <v>125</v>
      </c>
      <c r="I33" s="188" t="s">
        <v>264</v>
      </c>
      <c r="J33" s="183" t="s">
        <v>40</v>
      </c>
      <c r="K33" s="38">
        <v>0</v>
      </c>
      <c r="L33" s="38">
        <v>0</v>
      </c>
      <c r="M33" s="38">
        <v>0</v>
      </c>
    </row>
    <row r="34" spans="1:13" s="37" customFormat="1" ht="15.75" customHeight="1" x14ac:dyDescent="0.2">
      <c r="A34" s="276" t="s">
        <v>59</v>
      </c>
      <c r="B34" s="276"/>
      <c r="C34" s="218">
        <v>64</v>
      </c>
      <c r="D34" s="167">
        <v>0</v>
      </c>
      <c r="E34" s="182">
        <v>864</v>
      </c>
      <c r="F34" s="184" t="s">
        <v>51</v>
      </c>
      <c r="G34" s="184" t="s">
        <v>68</v>
      </c>
      <c r="H34" s="184"/>
      <c r="I34" s="184"/>
      <c r="J34" s="184"/>
      <c r="K34" s="171">
        <f>K35+K38</f>
        <v>3300</v>
      </c>
      <c r="L34" s="171">
        <f t="shared" ref="L34:M34" si="9">L35+L38</f>
        <v>3300</v>
      </c>
      <c r="M34" s="171">
        <f t="shared" si="9"/>
        <v>3300</v>
      </c>
    </row>
    <row r="35" spans="1:13" ht="42.75" customHeight="1" x14ac:dyDescent="0.2">
      <c r="A35" s="283" t="s">
        <v>353</v>
      </c>
      <c r="B35" s="283"/>
      <c r="C35" s="218">
        <v>64</v>
      </c>
      <c r="D35" s="218">
        <v>0</v>
      </c>
      <c r="E35" s="182">
        <v>864</v>
      </c>
      <c r="F35" s="193" t="s">
        <v>51</v>
      </c>
      <c r="G35" s="193" t="s">
        <v>68</v>
      </c>
      <c r="H35" s="183" t="s">
        <v>198</v>
      </c>
      <c r="I35" s="187" t="s">
        <v>352</v>
      </c>
      <c r="J35" s="183"/>
      <c r="K35" s="161">
        <f>K36</f>
        <v>2800</v>
      </c>
      <c r="L35" s="161">
        <f t="shared" ref="L35:M35" si="10">L36</f>
        <v>2800</v>
      </c>
      <c r="M35" s="161">
        <f t="shared" si="10"/>
        <v>2800</v>
      </c>
    </row>
    <row r="36" spans="1:13" ht="15" customHeight="1" x14ac:dyDescent="0.2">
      <c r="A36" s="219"/>
      <c r="B36" s="191" t="s">
        <v>36</v>
      </c>
      <c r="C36" s="218">
        <v>64</v>
      </c>
      <c r="D36" s="218"/>
      <c r="E36" s="182">
        <v>864</v>
      </c>
      <c r="F36" s="183" t="s">
        <v>51</v>
      </c>
      <c r="G36" s="193" t="s">
        <v>68</v>
      </c>
      <c r="H36" s="183" t="s">
        <v>198</v>
      </c>
      <c r="I36" s="187" t="s">
        <v>352</v>
      </c>
      <c r="J36" s="183" t="s">
        <v>37</v>
      </c>
      <c r="K36" s="161">
        <f>K37</f>
        <v>2800</v>
      </c>
      <c r="L36" s="161">
        <f>L37</f>
        <v>2800</v>
      </c>
      <c r="M36" s="161">
        <f>M37</f>
        <v>2800</v>
      </c>
    </row>
    <row r="37" spans="1:13" ht="15" customHeight="1" x14ac:dyDescent="0.2">
      <c r="A37" s="219"/>
      <c r="B37" s="114" t="s">
        <v>261</v>
      </c>
      <c r="C37" s="218">
        <v>64</v>
      </c>
      <c r="D37" s="218"/>
      <c r="E37" s="182">
        <v>864</v>
      </c>
      <c r="F37" s="183" t="s">
        <v>51</v>
      </c>
      <c r="G37" s="193" t="s">
        <v>68</v>
      </c>
      <c r="H37" s="183" t="s">
        <v>198</v>
      </c>
      <c r="I37" s="187" t="s">
        <v>352</v>
      </c>
      <c r="J37" s="183" t="s">
        <v>262</v>
      </c>
      <c r="K37" s="161">
        <v>2800</v>
      </c>
      <c r="L37" s="161">
        <v>2800</v>
      </c>
      <c r="M37" s="161">
        <v>2800</v>
      </c>
    </row>
    <row r="38" spans="1:13" ht="54" customHeight="1" x14ac:dyDescent="0.2">
      <c r="A38" s="284" t="s">
        <v>341</v>
      </c>
      <c r="B38" s="284"/>
      <c r="C38" s="218">
        <v>64</v>
      </c>
      <c r="D38" s="218">
        <v>0</v>
      </c>
      <c r="E38" s="182">
        <v>864</v>
      </c>
      <c r="F38" s="193" t="s">
        <v>51</v>
      </c>
      <c r="G38" s="193" t="s">
        <v>68</v>
      </c>
      <c r="H38" s="183" t="s">
        <v>197</v>
      </c>
      <c r="I38" s="188" t="s">
        <v>265</v>
      </c>
      <c r="J38" s="193"/>
      <c r="K38" s="161">
        <f t="shared" ref="K38:M39" si="11">K39</f>
        <v>500</v>
      </c>
      <c r="L38" s="161">
        <f t="shared" si="11"/>
        <v>500</v>
      </c>
      <c r="M38" s="161">
        <f t="shared" si="11"/>
        <v>500</v>
      </c>
    </row>
    <row r="39" spans="1:13" ht="16.5" customHeight="1" x14ac:dyDescent="0.2">
      <c r="A39" s="39"/>
      <c r="B39" s="175" t="s">
        <v>66</v>
      </c>
      <c r="C39" s="218">
        <v>64</v>
      </c>
      <c r="D39" s="218">
        <v>0</v>
      </c>
      <c r="E39" s="182">
        <v>864</v>
      </c>
      <c r="F39" s="183" t="s">
        <v>51</v>
      </c>
      <c r="G39" s="193" t="s">
        <v>68</v>
      </c>
      <c r="H39" s="183" t="s">
        <v>197</v>
      </c>
      <c r="I39" s="188" t="s">
        <v>265</v>
      </c>
      <c r="J39" s="183" t="s">
        <v>53</v>
      </c>
      <c r="K39" s="161">
        <f t="shared" si="11"/>
        <v>500</v>
      </c>
      <c r="L39" s="161">
        <f t="shared" si="11"/>
        <v>500</v>
      </c>
      <c r="M39" s="161">
        <f t="shared" si="11"/>
        <v>500</v>
      </c>
    </row>
    <row r="40" spans="1:13" ht="15.75" customHeight="1" x14ac:dyDescent="0.2">
      <c r="A40" s="39"/>
      <c r="B40" s="175" t="s">
        <v>78</v>
      </c>
      <c r="C40" s="218">
        <v>64</v>
      </c>
      <c r="D40" s="218">
        <v>0</v>
      </c>
      <c r="E40" s="182">
        <v>864</v>
      </c>
      <c r="F40" s="183" t="s">
        <v>51</v>
      </c>
      <c r="G40" s="193" t="s">
        <v>68</v>
      </c>
      <c r="H40" s="183" t="s">
        <v>197</v>
      </c>
      <c r="I40" s="188" t="s">
        <v>265</v>
      </c>
      <c r="J40" s="183" t="s">
        <v>41</v>
      </c>
      <c r="K40" s="161">
        <v>500</v>
      </c>
      <c r="L40" s="161">
        <v>500</v>
      </c>
      <c r="M40" s="161">
        <v>500</v>
      </c>
    </row>
    <row r="41" spans="1:13" s="36" customFormat="1" ht="14.25" customHeight="1" x14ac:dyDescent="0.2">
      <c r="A41" s="194" t="s">
        <v>69</v>
      </c>
      <c r="B41" s="194" t="s">
        <v>69</v>
      </c>
      <c r="C41" s="218">
        <v>64</v>
      </c>
      <c r="D41" s="167">
        <v>0</v>
      </c>
      <c r="E41" s="182">
        <v>864</v>
      </c>
      <c r="F41" s="184" t="s">
        <v>52</v>
      </c>
      <c r="G41" s="184"/>
      <c r="H41" s="184"/>
      <c r="I41" s="184"/>
      <c r="J41" s="184"/>
      <c r="K41" s="171">
        <f t="shared" ref="K41:M42" si="12">K42</f>
        <v>63999</v>
      </c>
      <c r="L41" s="171">
        <f t="shared" si="12"/>
        <v>64678</v>
      </c>
      <c r="M41" s="171">
        <f t="shared" si="12"/>
        <v>67003</v>
      </c>
    </row>
    <row r="42" spans="1:13" s="41" customFormat="1" ht="14.25" customHeight="1" x14ac:dyDescent="0.2">
      <c r="A42" s="194" t="s">
        <v>70</v>
      </c>
      <c r="B42" s="194" t="s">
        <v>70</v>
      </c>
      <c r="C42" s="218">
        <v>64</v>
      </c>
      <c r="D42" s="167">
        <v>0</v>
      </c>
      <c r="E42" s="182">
        <v>864</v>
      </c>
      <c r="F42" s="184" t="s">
        <v>52</v>
      </c>
      <c r="G42" s="184" t="s">
        <v>54</v>
      </c>
      <c r="H42" s="184"/>
      <c r="I42" s="184"/>
      <c r="J42" s="184"/>
      <c r="K42" s="171">
        <f t="shared" si="12"/>
        <v>63999</v>
      </c>
      <c r="L42" s="171">
        <f t="shared" si="12"/>
        <v>64678</v>
      </c>
      <c r="M42" s="171">
        <f t="shared" si="12"/>
        <v>67003</v>
      </c>
    </row>
    <row r="43" spans="1:13" s="40" customFormat="1" ht="43.5" customHeight="1" x14ac:dyDescent="0.2">
      <c r="A43" s="191" t="s">
        <v>126</v>
      </c>
      <c r="B43" s="191" t="s">
        <v>340</v>
      </c>
      <c r="C43" s="218">
        <v>64</v>
      </c>
      <c r="D43" s="218">
        <v>0</v>
      </c>
      <c r="E43" s="182">
        <v>864</v>
      </c>
      <c r="F43" s="183" t="s">
        <v>52</v>
      </c>
      <c r="G43" s="183" t="s">
        <v>54</v>
      </c>
      <c r="H43" s="183" t="s">
        <v>127</v>
      </c>
      <c r="I43" s="188" t="s">
        <v>249</v>
      </c>
      <c r="J43" s="183"/>
      <c r="K43" s="161">
        <f>K44+K46</f>
        <v>63999</v>
      </c>
      <c r="L43" s="161">
        <f>L44+L46</f>
        <v>64678</v>
      </c>
      <c r="M43" s="161">
        <f>M44+M46</f>
        <v>67003</v>
      </c>
    </row>
    <row r="44" spans="1:13" ht="67.5" customHeight="1" x14ac:dyDescent="0.2">
      <c r="A44" s="216"/>
      <c r="B44" s="173" t="s">
        <v>114</v>
      </c>
      <c r="C44" s="218">
        <v>64</v>
      </c>
      <c r="D44" s="218">
        <v>0</v>
      </c>
      <c r="E44" s="182">
        <v>864</v>
      </c>
      <c r="F44" s="183" t="s">
        <v>52</v>
      </c>
      <c r="G44" s="183" t="s">
        <v>54</v>
      </c>
      <c r="H44" s="183" t="s">
        <v>127</v>
      </c>
      <c r="I44" s="188" t="s">
        <v>249</v>
      </c>
      <c r="J44" s="183" t="s">
        <v>32</v>
      </c>
      <c r="K44" s="161">
        <f>K45</f>
        <v>59303</v>
      </c>
      <c r="L44" s="161">
        <f t="shared" ref="L44:M44" si="13">L45</f>
        <v>59303</v>
      </c>
      <c r="M44" s="161">
        <f t="shared" si="13"/>
        <v>59303</v>
      </c>
    </row>
    <row r="45" spans="1:13" ht="27.75" customHeight="1" x14ac:dyDescent="0.2">
      <c r="A45" s="39"/>
      <c r="B45" s="173" t="s">
        <v>117</v>
      </c>
      <c r="C45" s="218">
        <v>64</v>
      </c>
      <c r="D45" s="218">
        <v>0</v>
      </c>
      <c r="E45" s="182">
        <v>864</v>
      </c>
      <c r="F45" s="183" t="s">
        <v>52</v>
      </c>
      <c r="G45" s="183" t="s">
        <v>54</v>
      </c>
      <c r="H45" s="183" t="s">
        <v>127</v>
      </c>
      <c r="I45" s="188" t="s">
        <v>249</v>
      </c>
      <c r="J45" s="183" t="s">
        <v>33</v>
      </c>
      <c r="K45" s="161">
        <v>59303</v>
      </c>
      <c r="L45" s="161">
        <v>59303</v>
      </c>
      <c r="M45" s="161">
        <v>59303</v>
      </c>
    </row>
    <row r="46" spans="1:13" ht="27.75" customHeight="1" x14ac:dyDescent="0.2">
      <c r="A46" s="39"/>
      <c r="B46" s="174" t="s">
        <v>362</v>
      </c>
      <c r="C46" s="218">
        <v>64</v>
      </c>
      <c r="D46" s="218">
        <v>0</v>
      </c>
      <c r="E46" s="182">
        <v>864</v>
      </c>
      <c r="F46" s="183" t="s">
        <v>52</v>
      </c>
      <c r="G46" s="183" t="s">
        <v>54</v>
      </c>
      <c r="H46" s="183" t="s">
        <v>127</v>
      </c>
      <c r="I46" s="188" t="s">
        <v>249</v>
      </c>
      <c r="J46" s="183" t="s">
        <v>34</v>
      </c>
      <c r="K46" s="38">
        <f>K47</f>
        <v>4696</v>
      </c>
      <c r="L46" s="38">
        <f>L47</f>
        <v>5375</v>
      </c>
      <c r="M46" s="38">
        <f>M47</f>
        <v>7700</v>
      </c>
    </row>
    <row r="47" spans="1:13" ht="27.75" customHeight="1" x14ac:dyDescent="0.2">
      <c r="A47" s="39"/>
      <c r="B47" s="174" t="s">
        <v>122</v>
      </c>
      <c r="C47" s="218">
        <v>64</v>
      </c>
      <c r="D47" s="218">
        <v>0</v>
      </c>
      <c r="E47" s="182">
        <v>864</v>
      </c>
      <c r="F47" s="183" t="s">
        <v>52</v>
      </c>
      <c r="G47" s="183" t="s">
        <v>54</v>
      </c>
      <c r="H47" s="183" t="s">
        <v>127</v>
      </c>
      <c r="I47" s="188" t="s">
        <v>249</v>
      </c>
      <c r="J47" s="183" t="s">
        <v>35</v>
      </c>
      <c r="K47" s="38">
        <v>4696</v>
      </c>
      <c r="L47" s="38">
        <v>5375</v>
      </c>
      <c r="M47" s="38">
        <v>7700</v>
      </c>
    </row>
    <row r="48" spans="1:13" s="36" customFormat="1" ht="26.25" customHeight="1" x14ac:dyDescent="0.2">
      <c r="A48" s="194" t="s">
        <v>60</v>
      </c>
      <c r="B48" s="194" t="s">
        <v>60</v>
      </c>
      <c r="C48" s="218">
        <v>64</v>
      </c>
      <c r="D48" s="167">
        <v>0</v>
      </c>
      <c r="E48" s="182">
        <v>864</v>
      </c>
      <c r="F48" s="184" t="s">
        <v>54</v>
      </c>
      <c r="G48" s="184"/>
      <c r="H48" s="184"/>
      <c r="I48" s="184"/>
      <c r="J48" s="184"/>
      <c r="K48" s="171">
        <f t="shared" ref="K48:M49" si="14">K49</f>
        <v>112400</v>
      </c>
      <c r="L48" s="171">
        <f t="shared" si="14"/>
        <v>112400</v>
      </c>
      <c r="M48" s="171">
        <f t="shared" si="14"/>
        <v>112400</v>
      </c>
    </row>
    <row r="49" spans="1:13" s="37" customFormat="1" ht="14.25" customHeight="1" x14ac:dyDescent="0.2">
      <c r="A49" s="194" t="s">
        <v>75</v>
      </c>
      <c r="B49" s="194" t="s">
        <v>75</v>
      </c>
      <c r="C49" s="218">
        <v>64</v>
      </c>
      <c r="D49" s="167">
        <v>0</v>
      </c>
      <c r="E49" s="182">
        <v>864</v>
      </c>
      <c r="F49" s="184" t="s">
        <v>54</v>
      </c>
      <c r="G49" s="195" t="s">
        <v>65</v>
      </c>
      <c r="H49" s="195"/>
      <c r="I49" s="193"/>
      <c r="J49" s="183"/>
      <c r="K49" s="171">
        <f t="shared" si="14"/>
        <v>112400</v>
      </c>
      <c r="L49" s="171">
        <f t="shared" si="14"/>
        <v>112400</v>
      </c>
      <c r="M49" s="171">
        <f t="shared" si="14"/>
        <v>112400</v>
      </c>
    </row>
    <row r="50" spans="1:13" ht="15" customHeight="1" x14ac:dyDescent="0.2">
      <c r="A50" s="191" t="s">
        <v>129</v>
      </c>
      <c r="B50" s="191" t="s">
        <v>129</v>
      </c>
      <c r="C50" s="218">
        <v>64</v>
      </c>
      <c r="D50" s="218">
        <v>0</v>
      </c>
      <c r="E50" s="182">
        <v>864</v>
      </c>
      <c r="F50" s="183" t="s">
        <v>54</v>
      </c>
      <c r="G50" s="183" t="s">
        <v>65</v>
      </c>
      <c r="H50" s="193" t="s">
        <v>130</v>
      </c>
      <c r="I50" s="188" t="s">
        <v>266</v>
      </c>
      <c r="J50" s="183"/>
      <c r="K50" s="161">
        <f>K51+K53+K56</f>
        <v>112400</v>
      </c>
      <c r="L50" s="161">
        <f>L51+L53+L56</f>
        <v>112400</v>
      </c>
      <c r="M50" s="161">
        <f>M51+M53+M56</f>
        <v>112400</v>
      </c>
    </row>
    <row r="51" spans="1:13" ht="64.5" customHeight="1" x14ac:dyDescent="0.2">
      <c r="A51" s="176"/>
      <c r="B51" s="173" t="s">
        <v>114</v>
      </c>
      <c r="C51" s="218">
        <v>64</v>
      </c>
      <c r="D51" s="218">
        <v>0</v>
      </c>
      <c r="E51" s="182">
        <v>864</v>
      </c>
      <c r="F51" s="183" t="s">
        <v>54</v>
      </c>
      <c r="G51" s="193" t="s">
        <v>65</v>
      </c>
      <c r="H51" s="193" t="s">
        <v>130</v>
      </c>
      <c r="I51" s="188" t="s">
        <v>266</v>
      </c>
      <c r="J51" s="183" t="s">
        <v>32</v>
      </c>
      <c r="K51" s="161">
        <f>K52+K53+K56</f>
        <v>112400</v>
      </c>
      <c r="L51" s="161">
        <f>L52+L53+L56</f>
        <v>112400</v>
      </c>
      <c r="M51" s="161">
        <f>M52+M53+M56</f>
        <v>112400</v>
      </c>
    </row>
    <row r="52" spans="1:13" ht="27.75" customHeight="1" x14ac:dyDescent="0.2">
      <c r="A52" s="177"/>
      <c r="B52" s="173" t="s">
        <v>139</v>
      </c>
      <c r="C52" s="218">
        <v>64</v>
      </c>
      <c r="D52" s="218">
        <v>0</v>
      </c>
      <c r="E52" s="182">
        <v>864</v>
      </c>
      <c r="F52" s="183" t="s">
        <v>54</v>
      </c>
      <c r="G52" s="193" t="s">
        <v>65</v>
      </c>
      <c r="H52" s="193" t="s">
        <v>130</v>
      </c>
      <c r="I52" s="188" t="s">
        <v>266</v>
      </c>
      <c r="J52" s="183" t="s">
        <v>351</v>
      </c>
      <c r="K52" s="161">
        <v>112400</v>
      </c>
      <c r="L52" s="161">
        <v>112400</v>
      </c>
      <c r="M52" s="161">
        <v>112400</v>
      </c>
    </row>
    <row r="53" spans="1:13" ht="27" customHeight="1" x14ac:dyDescent="0.2">
      <c r="A53" s="177"/>
      <c r="B53" s="174" t="s">
        <v>362</v>
      </c>
      <c r="C53" s="218">
        <v>64</v>
      </c>
      <c r="D53" s="218">
        <v>0</v>
      </c>
      <c r="E53" s="182">
        <v>864</v>
      </c>
      <c r="F53" s="183" t="s">
        <v>54</v>
      </c>
      <c r="G53" s="193" t="s">
        <v>65</v>
      </c>
      <c r="H53" s="193" t="s">
        <v>130</v>
      </c>
      <c r="I53" s="188" t="s">
        <v>266</v>
      </c>
      <c r="J53" s="183" t="s">
        <v>34</v>
      </c>
      <c r="K53" s="38">
        <f t="shared" ref="K53:M54" si="15">K54</f>
        <v>0</v>
      </c>
      <c r="L53" s="38">
        <f t="shared" si="15"/>
        <v>0</v>
      </c>
      <c r="M53" s="38">
        <f t="shared" si="15"/>
        <v>0</v>
      </c>
    </row>
    <row r="54" spans="1:13" ht="30" customHeight="1" x14ac:dyDescent="0.2">
      <c r="A54" s="177"/>
      <c r="B54" s="174" t="s">
        <v>122</v>
      </c>
      <c r="C54" s="218">
        <v>64</v>
      </c>
      <c r="D54" s="218">
        <v>0</v>
      </c>
      <c r="E54" s="182">
        <v>864</v>
      </c>
      <c r="F54" s="183" t="s">
        <v>54</v>
      </c>
      <c r="G54" s="193" t="s">
        <v>65</v>
      </c>
      <c r="H54" s="193" t="s">
        <v>130</v>
      </c>
      <c r="I54" s="188" t="s">
        <v>266</v>
      </c>
      <c r="J54" s="183" t="s">
        <v>35</v>
      </c>
      <c r="K54" s="38">
        <f t="shared" si="15"/>
        <v>0</v>
      </c>
      <c r="L54" s="38">
        <f t="shared" si="15"/>
        <v>0</v>
      </c>
      <c r="M54" s="38">
        <f t="shared" si="15"/>
        <v>0</v>
      </c>
    </row>
    <row r="55" spans="1:13" ht="34.5" hidden="1" customHeight="1" x14ac:dyDescent="0.2">
      <c r="A55" s="177"/>
      <c r="B55" s="174" t="s">
        <v>203</v>
      </c>
      <c r="C55" s="218">
        <v>64</v>
      </c>
      <c r="D55" s="218">
        <v>0</v>
      </c>
      <c r="E55" s="182">
        <v>864</v>
      </c>
      <c r="F55" s="183" t="s">
        <v>54</v>
      </c>
      <c r="G55" s="193" t="s">
        <v>65</v>
      </c>
      <c r="H55" s="193" t="s">
        <v>130</v>
      </c>
      <c r="I55" s="188" t="s">
        <v>266</v>
      </c>
      <c r="J55" s="183" t="s">
        <v>202</v>
      </c>
      <c r="K55" s="38"/>
      <c r="L55" s="38"/>
      <c r="M55" s="38"/>
    </row>
    <row r="56" spans="1:13" ht="39.75" customHeight="1" x14ac:dyDescent="0.2">
      <c r="A56" s="177"/>
      <c r="B56" s="174" t="s">
        <v>137</v>
      </c>
      <c r="C56" s="218">
        <v>64</v>
      </c>
      <c r="D56" s="218"/>
      <c r="E56" s="182">
        <v>864</v>
      </c>
      <c r="F56" s="183" t="s">
        <v>54</v>
      </c>
      <c r="G56" s="193" t="s">
        <v>65</v>
      </c>
      <c r="H56" s="193" t="s">
        <v>130</v>
      </c>
      <c r="I56" s="188" t="s">
        <v>266</v>
      </c>
      <c r="J56" s="183" t="s">
        <v>42</v>
      </c>
      <c r="K56" s="38">
        <f>K57</f>
        <v>0</v>
      </c>
      <c r="L56" s="38">
        <f>L57</f>
        <v>0</v>
      </c>
      <c r="M56" s="38">
        <f>M57</f>
        <v>0</v>
      </c>
    </row>
    <row r="57" spans="1:13" ht="42" customHeight="1" x14ac:dyDescent="0.2">
      <c r="A57" s="177"/>
      <c r="B57" s="174" t="s">
        <v>339</v>
      </c>
      <c r="C57" s="218">
        <v>64</v>
      </c>
      <c r="D57" s="218"/>
      <c r="E57" s="182">
        <v>864</v>
      </c>
      <c r="F57" s="183" t="s">
        <v>54</v>
      </c>
      <c r="G57" s="193" t="s">
        <v>65</v>
      </c>
      <c r="H57" s="193" t="s">
        <v>130</v>
      </c>
      <c r="I57" s="188" t="s">
        <v>266</v>
      </c>
      <c r="J57" s="183" t="s">
        <v>250</v>
      </c>
      <c r="K57" s="38">
        <v>0</v>
      </c>
      <c r="L57" s="38">
        <v>0</v>
      </c>
      <c r="M57" s="38">
        <v>0</v>
      </c>
    </row>
    <row r="58" spans="1:13" s="36" customFormat="1" ht="15.75" customHeight="1" x14ac:dyDescent="0.2">
      <c r="A58" s="276" t="s">
        <v>228</v>
      </c>
      <c r="B58" s="276"/>
      <c r="C58" s="218">
        <v>64</v>
      </c>
      <c r="D58" s="167">
        <v>0</v>
      </c>
      <c r="E58" s="182">
        <v>864</v>
      </c>
      <c r="F58" s="184" t="s">
        <v>56</v>
      </c>
      <c r="G58" s="185"/>
      <c r="H58" s="185"/>
      <c r="I58" s="185"/>
      <c r="J58" s="185"/>
      <c r="K58" s="171">
        <f t="shared" ref="K58:M59" si="16">K59</f>
        <v>1375181.66</v>
      </c>
      <c r="L58" s="171">
        <f t="shared" si="16"/>
        <v>1451102.78</v>
      </c>
      <c r="M58" s="171">
        <f t="shared" si="16"/>
        <v>1527956.31</v>
      </c>
    </row>
    <row r="59" spans="1:13" s="37" customFormat="1" ht="16.5" customHeight="1" x14ac:dyDescent="0.2">
      <c r="A59" s="276" t="s">
        <v>229</v>
      </c>
      <c r="B59" s="276"/>
      <c r="C59" s="218">
        <v>64</v>
      </c>
      <c r="D59" s="167">
        <v>0</v>
      </c>
      <c r="E59" s="182">
        <v>864</v>
      </c>
      <c r="F59" s="184" t="s">
        <v>56</v>
      </c>
      <c r="G59" s="184" t="s">
        <v>230</v>
      </c>
      <c r="H59" s="184"/>
      <c r="I59" s="184"/>
      <c r="J59" s="184"/>
      <c r="K59" s="171">
        <f t="shared" si="16"/>
        <v>1375181.66</v>
      </c>
      <c r="L59" s="171">
        <f t="shared" si="16"/>
        <v>1451102.78</v>
      </c>
      <c r="M59" s="171">
        <f t="shared" si="16"/>
        <v>1527956.31</v>
      </c>
    </row>
    <row r="60" spans="1:13" ht="207" customHeight="1" x14ac:dyDescent="0.2">
      <c r="A60" s="283" t="s">
        <v>345</v>
      </c>
      <c r="B60" s="283"/>
      <c r="C60" s="218">
        <v>64</v>
      </c>
      <c r="D60" s="218">
        <v>0</v>
      </c>
      <c r="E60" s="182">
        <v>864</v>
      </c>
      <c r="F60" s="183" t="s">
        <v>56</v>
      </c>
      <c r="G60" s="183" t="s">
        <v>230</v>
      </c>
      <c r="H60" s="183" t="s">
        <v>231</v>
      </c>
      <c r="I60" s="188" t="s">
        <v>276</v>
      </c>
      <c r="J60" s="183"/>
      <c r="K60" s="161">
        <f>K61+K63</f>
        <v>1375181.66</v>
      </c>
      <c r="L60" s="161">
        <f>L61+L63</f>
        <v>1451102.78</v>
      </c>
      <c r="M60" s="161">
        <f>M61+M63</f>
        <v>1527956.31</v>
      </c>
    </row>
    <row r="61" spans="1:13" ht="28.5" customHeight="1" x14ac:dyDescent="0.2">
      <c r="A61" s="219"/>
      <c r="B61" s="174" t="s">
        <v>362</v>
      </c>
      <c r="C61" s="218">
        <v>64</v>
      </c>
      <c r="D61" s="218">
        <v>0</v>
      </c>
      <c r="E61" s="182">
        <v>864</v>
      </c>
      <c r="F61" s="183" t="s">
        <v>56</v>
      </c>
      <c r="G61" s="183" t="s">
        <v>230</v>
      </c>
      <c r="H61" s="183" t="s">
        <v>231</v>
      </c>
      <c r="I61" s="188" t="s">
        <v>276</v>
      </c>
      <c r="J61" s="183" t="s">
        <v>34</v>
      </c>
      <c r="K61" s="161">
        <f>K62</f>
        <v>1360981.66</v>
      </c>
      <c r="L61" s="161">
        <f>L62</f>
        <v>1436902.78</v>
      </c>
      <c r="M61" s="161">
        <f>M62</f>
        <v>1513756.31</v>
      </c>
    </row>
    <row r="62" spans="1:13" ht="28.5" customHeight="1" x14ac:dyDescent="0.2">
      <c r="A62" s="219"/>
      <c r="B62" s="174" t="s">
        <v>122</v>
      </c>
      <c r="C62" s="218">
        <v>64</v>
      </c>
      <c r="D62" s="218">
        <v>0</v>
      </c>
      <c r="E62" s="182">
        <v>864</v>
      </c>
      <c r="F62" s="183" t="s">
        <v>56</v>
      </c>
      <c r="G62" s="183" t="s">
        <v>230</v>
      </c>
      <c r="H62" s="183" t="s">
        <v>231</v>
      </c>
      <c r="I62" s="188" t="s">
        <v>276</v>
      </c>
      <c r="J62" s="183" t="s">
        <v>35</v>
      </c>
      <c r="K62" s="161">
        <v>1360981.66</v>
      </c>
      <c r="L62" s="161">
        <v>1436902.78</v>
      </c>
      <c r="M62" s="161">
        <v>1513756.31</v>
      </c>
    </row>
    <row r="63" spans="1:13" ht="15.75" customHeight="1" x14ac:dyDescent="0.2">
      <c r="A63" s="177"/>
      <c r="B63" s="191" t="s">
        <v>36</v>
      </c>
      <c r="C63" s="218">
        <v>64</v>
      </c>
      <c r="D63" s="218"/>
      <c r="E63" s="182">
        <v>864</v>
      </c>
      <c r="F63" s="183" t="s">
        <v>56</v>
      </c>
      <c r="G63" s="183" t="s">
        <v>230</v>
      </c>
      <c r="H63" s="183"/>
      <c r="I63" s="188" t="s">
        <v>276</v>
      </c>
      <c r="J63" s="183" t="s">
        <v>37</v>
      </c>
      <c r="K63" s="161">
        <f>K64</f>
        <v>14200</v>
      </c>
      <c r="L63" s="161">
        <f>L64</f>
        <v>14200</v>
      </c>
      <c r="M63" s="161">
        <f>M64</f>
        <v>14200</v>
      </c>
    </row>
    <row r="64" spans="1:13" ht="15.75" customHeight="1" x14ac:dyDescent="0.2">
      <c r="A64" s="177"/>
      <c r="B64" s="114" t="s">
        <v>261</v>
      </c>
      <c r="C64" s="218">
        <v>64</v>
      </c>
      <c r="D64" s="218"/>
      <c r="E64" s="182">
        <v>864</v>
      </c>
      <c r="F64" s="183" t="s">
        <v>56</v>
      </c>
      <c r="G64" s="183" t="s">
        <v>230</v>
      </c>
      <c r="H64" s="183"/>
      <c r="I64" s="188" t="s">
        <v>276</v>
      </c>
      <c r="J64" s="183" t="s">
        <v>262</v>
      </c>
      <c r="K64" s="161">
        <v>14200</v>
      </c>
      <c r="L64" s="161">
        <v>14200</v>
      </c>
      <c r="M64" s="161">
        <v>14200</v>
      </c>
    </row>
    <row r="65" spans="1:13" s="50" customFormat="1" ht="15.75" customHeight="1" x14ac:dyDescent="0.2">
      <c r="A65" s="282" t="s">
        <v>61</v>
      </c>
      <c r="B65" s="282"/>
      <c r="C65" s="218">
        <v>64</v>
      </c>
      <c r="D65" s="167">
        <v>0</v>
      </c>
      <c r="E65" s="182">
        <v>864</v>
      </c>
      <c r="F65" s="186" t="s">
        <v>57</v>
      </c>
      <c r="G65" s="186"/>
      <c r="H65" s="186"/>
      <c r="I65" s="186"/>
      <c r="J65" s="186"/>
      <c r="K65" s="171">
        <f>K66+K74+K70</f>
        <v>178055.6</v>
      </c>
      <c r="L65" s="171">
        <f>L66+L74+L70</f>
        <v>71255.600000000006</v>
      </c>
      <c r="M65" s="171">
        <f>M66+M74+M70</f>
        <v>129555.6</v>
      </c>
    </row>
    <row r="66" spans="1:13" s="50" customFormat="1" ht="15" customHeight="1" x14ac:dyDescent="0.2">
      <c r="A66" s="282" t="s">
        <v>76</v>
      </c>
      <c r="B66" s="282"/>
      <c r="C66" s="218">
        <v>64</v>
      </c>
      <c r="D66" s="167">
        <v>0</v>
      </c>
      <c r="E66" s="182">
        <v>864</v>
      </c>
      <c r="F66" s="186" t="s">
        <v>57</v>
      </c>
      <c r="G66" s="186" t="s">
        <v>51</v>
      </c>
      <c r="H66" s="186"/>
      <c r="I66" s="187"/>
      <c r="J66" s="186"/>
      <c r="K66" s="171">
        <f>K67</f>
        <v>9084.6</v>
      </c>
      <c r="L66" s="171">
        <f t="shared" ref="L66:M66" si="17">L67</f>
        <v>9084.6</v>
      </c>
      <c r="M66" s="171">
        <f t="shared" si="17"/>
        <v>9084.6</v>
      </c>
    </row>
    <row r="67" spans="1:13" s="51" customFormat="1" ht="103.5" customHeight="1" x14ac:dyDescent="0.2">
      <c r="A67" s="285" t="s">
        <v>346</v>
      </c>
      <c r="B67" s="285"/>
      <c r="C67" s="218">
        <v>64</v>
      </c>
      <c r="D67" s="218">
        <v>0</v>
      </c>
      <c r="E67" s="182">
        <v>864</v>
      </c>
      <c r="F67" s="187" t="s">
        <v>57</v>
      </c>
      <c r="G67" s="187" t="s">
        <v>51</v>
      </c>
      <c r="H67" s="187" t="s">
        <v>200</v>
      </c>
      <c r="I67" s="187" t="s">
        <v>347</v>
      </c>
      <c r="J67" s="187"/>
      <c r="K67" s="161">
        <f>K68</f>
        <v>9084.6</v>
      </c>
      <c r="L67" s="161">
        <f t="shared" ref="K67:M68" si="18">L68</f>
        <v>9084.6</v>
      </c>
      <c r="M67" s="161">
        <f t="shared" si="18"/>
        <v>9084.6</v>
      </c>
    </row>
    <row r="68" spans="1:13" s="51" customFormat="1" ht="27.75" customHeight="1" x14ac:dyDescent="0.2">
      <c r="A68" s="173"/>
      <c r="B68" s="174" t="s">
        <v>121</v>
      </c>
      <c r="C68" s="218">
        <v>64</v>
      </c>
      <c r="D68" s="218">
        <v>0</v>
      </c>
      <c r="E68" s="182">
        <v>864</v>
      </c>
      <c r="F68" s="187" t="s">
        <v>57</v>
      </c>
      <c r="G68" s="187" t="s">
        <v>51</v>
      </c>
      <c r="H68" s="187" t="s">
        <v>200</v>
      </c>
      <c r="I68" s="187" t="s">
        <v>347</v>
      </c>
      <c r="J68" s="187" t="s">
        <v>34</v>
      </c>
      <c r="K68" s="161">
        <f t="shared" si="18"/>
        <v>9084.6</v>
      </c>
      <c r="L68" s="161">
        <f t="shared" si="18"/>
        <v>9084.6</v>
      </c>
      <c r="M68" s="161">
        <f t="shared" si="18"/>
        <v>9084.6</v>
      </c>
    </row>
    <row r="69" spans="1:13" s="51" customFormat="1" ht="27.75" customHeight="1" x14ac:dyDescent="0.2">
      <c r="A69" s="173"/>
      <c r="B69" s="174" t="s">
        <v>122</v>
      </c>
      <c r="C69" s="218">
        <v>64</v>
      </c>
      <c r="D69" s="218">
        <v>0</v>
      </c>
      <c r="E69" s="182">
        <v>864</v>
      </c>
      <c r="F69" s="187" t="s">
        <v>57</v>
      </c>
      <c r="G69" s="187" t="s">
        <v>51</v>
      </c>
      <c r="H69" s="187" t="s">
        <v>200</v>
      </c>
      <c r="I69" s="187" t="s">
        <v>347</v>
      </c>
      <c r="J69" s="187" t="s">
        <v>35</v>
      </c>
      <c r="K69" s="161">
        <v>9084.6</v>
      </c>
      <c r="L69" s="161">
        <v>9084.6</v>
      </c>
      <c r="M69" s="161">
        <v>9084.6</v>
      </c>
    </row>
    <row r="70" spans="1:13" s="51" customFormat="1" ht="16.5" customHeight="1" x14ac:dyDescent="0.2">
      <c r="A70" s="173"/>
      <c r="B70" s="215" t="s">
        <v>268</v>
      </c>
      <c r="C70" s="218">
        <v>64</v>
      </c>
      <c r="D70" s="218"/>
      <c r="E70" s="182">
        <v>864</v>
      </c>
      <c r="F70" s="186" t="s">
        <v>57</v>
      </c>
      <c r="G70" s="186" t="s">
        <v>52</v>
      </c>
      <c r="H70" s="186"/>
      <c r="I70" s="186"/>
      <c r="J70" s="186"/>
      <c r="K70" s="171">
        <f>K71</f>
        <v>300</v>
      </c>
      <c r="L70" s="171">
        <f t="shared" ref="L70:M72" si="19">L71</f>
        <v>300</v>
      </c>
      <c r="M70" s="171">
        <f t="shared" si="19"/>
        <v>300</v>
      </c>
    </row>
    <row r="71" spans="1:13" s="51" customFormat="1" ht="82.5" customHeight="1" x14ac:dyDescent="0.2">
      <c r="A71" s="173"/>
      <c r="B71" s="114" t="s">
        <v>269</v>
      </c>
      <c r="C71" s="218">
        <v>64</v>
      </c>
      <c r="D71" s="218"/>
      <c r="E71" s="182">
        <v>864</v>
      </c>
      <c r="F71" s="187" t="s">
        <v>57</v>
      </c>
      <c r="G71" s="187" t="s">
        <v>52</v>
      </c>
      <c r="H71" s="187"/>
      <c r="I71" s="187" t="s">
        <v>267</v>
      </c>
      <c r="J71" s="187"/>
      <c r="K71" s="161">
        <f>K72</f>
        <v>300</v>
      </c>
      <c r="L71" s="161">
        <f t="shared" si="19"/>
        <v>300</v>
      </c>
      <c r="M71" s="161">
        <f t="shared" si="19"/>
        <v>300</v>
      </c>
    </row>
    <row r="72" spans="1:13" s="51" customFormat="1" ht="28.5" customHeight="1" x14ac:dyDescent="0.2">
      <c r="A72" s="173"/>
      <c r="B72" s="174" t="s">
        <v>362</v>
      </c>
      <c r="C72" s="218">
        <v>64</v>
      </c>
      <c r="D72" s="218"/>
      <c r="E72" s="182">
        <v>864</v>
      </c>
      <c r="F72" s="187" t="s">
        <v>57</v>
      </c>
      <c r="G72" s="187" t="s">
        <v>52</v>
      </c>
      <c r="H72" s="187"/>
      <c r="I72" s="187" t="s">
        <v>267</v>
      </c>
      <c r="J72" s="187" t="s">
        <v>34</v>
      </c>
      <c r="K72" s="161">
        <f>K73</f>
        <v>300</v>
      </c>
      <c r="L72" s="161">
        <f t="shared" si="19"/>
        <v>300</v>
      </c>
      <c r="M72" s="161">
        <f t="shared" si="19"/>
        <v>300</v>
      </c>
    </row>
    <row r="73" spans="1:13" s="51" customFormat="1" ht="28.5" customHeight="1" x14ac:dyDescent="0.2">
      <c r="A73" s="173"/>
      <c r="B73" s="174" t="s">
        <v>122</v>
      </c>
      <c r="C73" s="218">
        <v>64</v>
      </c>
      <c r="D73" s="218"/>
      <c r="E73" s="182">
        <v>864</v>
      </c>
      <c r="F73" s="187" t="s">
        <v>57</v>
      </c>
      <c r="G73" s="187" t="s">
        <v>52</v>
      </c>
      <c r="H73" s="187"/>
      <c r="I73" s="187" t="s">
        <v>267</v>
      </c>
      <c r="J73" s="187" t="s">
        <v>35</v>
      </c>
      <c r="K73" s="161">
        <v>300</v>
      </c>
      <c r="L73" s="161">
        <v>300</v>
      </c>
      <c r="M73" s="161">
        <v>300</v>
      </c>
    </row>
    <row r="74" spans="1:13" s="52" customFormat="1" ht="15" customHeight="1" x14ac:dyDescent="0.2">
      <c r="A74" s="282" t="s">
        <v>77</v>
      </c>
      <c r="B74" s="282"/>
      <c r="C74" s="218">
        <v>64</v>
      </c>
      <c r="D74" s="167">
        <v>0</v>
      </c>
      <c r="E74" s="182">
        <v>864</v>
      </c>
      <c r="F74" s="186" t="s">
        <v>57</v>
      </c>
      <c r="G74" s="186" t="s">
        <v>54</v>
      </c>
      <c r="H74" s="186"/>
      <c r="I74" s="186"/>
      <c r="J74" s="186"/>
      <c r="K74" s="171">
        <f>K75+K78+K81</f>
        <v>168671</v>
      </c>
      <c r="L74" s="171">
        <f>L75+L78+L81</f>
        <v>61871</v>
      </c>
      <c r="M74" s="171">
        <f>M75+M78+M81</f>
        <v>120171</v>
      </c>
    </row>
    <row r="75" spans="1:13" s="51" customFormat="1" ht="15" customHeight="1" x14ac:dyDescent="0.2">
      <c r="A75" s="284" t="s">
        <v>360</v>
      </c>
      <c r="B75" s="284"/>
      <c r="C75" s="218">
        <v>64</v>
      </c>
      <c r="D75" s="218">
        <v>0</v>
      </c>
      <c r="E75" s="182">
        <v>864</v>
      </c>
      <c r="F75" s="187" t="s">
        <v>57</v>
      </c>
      <c r="G75" s="187" t="s">
        <v>54</v>
      </c>
      <c r="H75" s="187" t="s">
        <v>132</v>
      </c>
      <c r="I75" s="187" t="s">
        <v>270</v>
      </c>
      <c r="J75" s="187"/>
      <c r="K75" s="161">
        <f t="shared" ref="K75:M76" si="20">K76</f>
        <v>160971</v>
      </c>
      <c r="L75" s="161">
        <f t="shared" si="20"/>
        <v>54171</v>
      </c>
      <c r="M75" s="161">
        <f t="shared" si="20"/>
        <v>112471</v>
      </c>
    </row>
    <row r="76" spans="1:13" s="51" customFormat="1" ht="27" customHeight="1" x14ac:dyDescent="0.2">
      <c r="A76" s="39"/>
      <c r="B76" s="174" t="s">
        <v>362</v>
      </c>
      <c r="C76" s="218">
        <v>64</v>
      </c>
      <c r="D76" s="218">
        <v>0</v>
      </c>
      <c r="E76" s="182">
        <v>864</v>
      </c>
      <c r="F76" s="187" t="s">
        <v>57</v>
      </c>
      <c r="G76" s="187" t="s">
        <v>54</v>
      </c>
      <c r="H76" s="187" t="s">
        <v>132</v>
      </c>
      <c r="I76" s="187" t="s">
        <v>270</v>
      </c>
      <c r="J76" s="187" t="s">
        <v>34</v>
      </c>
      <c r="K76" s="161">
        <f t="shared" si="20"/>
        <v>160971</v>
      </c>
      <c r="L76" s="161">
        <f t="shared" si="20"/>
        <v>54171</v>
      </c>
      <c r="M76" s="161">
        <f t="shared" si="20"/>
        <v>112471</v>
      </c>
    </row>
    <row r="77" spans="1:13" s="51" customFormat="1" ht="27" customHeight="1" x14ac:dyDescent="0.2">
      <c r="A77" s="39"/>
      <c r="B77" s="174" t="s">
        <v>122</v>
      </c>
      <c r="C77" s="218">
        <v>64</v>
      </c>
      <c r="D77" s="218">
        <v>0</v>
      </c>
      <c r="E77" s="182">
        <v>864</v>
      </c>
      <c r="F77" s="187" t="s">
        <v>57</v>
      </c>
      <c r="G77" s="187" t="s">
        <v>54</v>
      </c>
      <c r="H77" s="187" t="s">
        <v>132</v>
      </c>
      <c r="I77" s="187" t="s">
        <v>270</v>
      </c>
      <c r="J77" s="187" t="s">
        <v>35</v>
      </c>
      <c r="K77" s="161">
        <v>160971</v>
      </c>
      <c r="L77" s="161">
        <v>54171</v>
      </c>
      <c r="M77" s="161">
        <v>112471</v>
      </c>
    </row>
    <row r="78" spans="1:13" s="51" customFormat="1" ht="30" customHeight="1" x14ac:dyDescent="0.2">
      <c r="A78" s="284" t="s">
        <v>135</v>
      </c>
      <c r="B78" s="284"/>
      <c r="C78" s="218">
        <v>64</v>
      </c>
      <c r="D78" s="218">
        <v>0</v>
      </c>
      <c r="E78" s="182">
        <v>864</v>
      </c>
      <c r="F78" s="187" t="s">
        <v>57</v>
      </c>
      <c r="G78" s="187" t="s">
        <v>54</v>
      </c>
      <c r="H78" s="187" t="s">
        <v>134</v>
      </c>
      <c r="I78" s="187" t="s">
        <v>271</v>
      </c>
      <c r="J78" s="187"/>
      <c r="K78" s="161">
        <f>K79</f>
        <v>3000</v>
      </c>
      <c r="L78" s="161">
        <f t="shared" ref="K78:M79" si="21">L79</f>
        <v>3000</v>
      </c>
      <c r="M78" s="161">
        <f t="shared" si="21"/>
        <v>3000</v>
      </c>
    </row>
    <row r="79" spans="1:13" s="51" customFormat="1" ht="26.25" customHeight="1" x14ac:dyDescent="0.2">
      <c r="A79" s="39"/>
      <c r="B79" s="174" t="s">
        <v>362</v>
      </c>
      <c r="C79" s="218">
        <v>64</v>
      </c>
      <c r="D79" s="218">
        <v>0</v>
      </c>
      <c r="E79" s="182">
        <v>864</v>
      </c>
      <c r="F79" s="187" t="s">
        <v>57</v>
      </c>
      <c r="G79" s="187" t="s">
        <v>54</v>
      </c>
      <c r="H79" s="187" t="s">
        <v>134</v>
      </c>
      <c r="I79" s="187" t="s">
        <v>271</v>
      </c>
      <c r="J79" s="187" t="s">
        <v>34</v>
      </c>
      <c r="K79" s="161">
        <f t="shared" si="21"/>
        <v>3000</v>
      </c>
      <c r="L79" s="161">
        <f t="shared" si="21"/>
        <v>3000</v>
      </c>
      <c r="M79" s="161">
        <f t="shared" si="21"/>
        <v>3000</v>
      </c>
    </row>
    <row r="80" spans="1:13" ht="26.25" customHeight="1" x14ac:dyDescent="0.2">
      <c r="A80" s="39"/>
      <c r="B80" s="174" t="s">
        <v>122</v>
      </c>
      <c r="C80" s="218">
        <v>64</v>
      </c>
      <c r="D80" s="218">
        <v>0</v>
      </c>
      <c r="E80" s="182">
        <v>864</v>
      </c>
      <c r="F80" s="187" t="s">
        <v>57</v>
      </c>
      <c r="G80" s="187" t="s">
        <v>54</v>
      </c>
      <c r="H80" s="187" t="s">
        <v>134</v>
      </c>
      <c r="I80" s="187" t="s">
        <v>271</v>
      </c>
      <c r="J80" s="187" t="s">
        <v>35</v>
      </c>
      <c r="K80" s="161">
        <v>3000</v>
      </c>
      <c r="L80" s="161">
        <v>3000</v>
      </c>
      <c r="M80" s="161">
        <v>3000</v>
      </c>
    </row>
    <row r="81" spans="1:13" ht="14.25" customHeight="1" x14ac:dyDescent="0.2">
      <c r="A81" s="39"/>
      <c r="B81" s="49" t="s">
        <v>359</v>
      </c>
      <c r="C81" s="218">
        <v>64</v>
      </c>
      <c r="D81" s="187"/>
      <c r="E81" s="187" t="s">
        <v>251</v>
      </c>
      <c r="F81" s="187" t="s">
        <v>57</v>
      </c>
      <c r="G81" s="187" t="s">
        <v>54</v>
      </c>
      <c r="H81" s="39"/>
      <c r="I81" s="187" t="s">
        <v>272</v>
      </c>
      <c r="J81" s="187"/>
      <c r="K81" s="161">
        <f>K82</f>
        <v>4700</v>
      </c>
      <c r="L81" s="161">
        <f t="shared" ref="L81:M82" si="22">L82</f>
        <v>4700</v>
      </c>
      <c r="M81" s="161">
        <f t="shared" si="22"/>
        <v>4700</v>
      </c>
    </row>
    <row r="82" spans="1:13" ht="26.25" customHeight="1" x14ac:dyDescent="0.2">
      <c r="A82" s="39"/>
      <c r="B82" s="174" t="s">
        <v>362</v>
      </c>
      <c r="C82" s="218">
        <v>64</v>
      </c>
      <c r="D82" s="218"/>
      <c r="E82" s="182">
        <v>864</v>
      </c>
      <c r="F82" s="187" t="s">
        <v>57</v>
      </c>
      <c r="G82" s="187" t="s">
        <v>54</v>
      </c>
      <c r="H82" s="187"/>
      <c r="I82" s="187" t="s">
        <v>272</v>
      </c>
      <c r="J82" s="187" t="s">
        <v>34</v>
      </c>
      <c r="K82" s="161">
        <f>K83</f>
        <v>4700</v>
      </c>
      <c r="L82" s="161">
        <f t="shared" si="22"/>
        <v>4700</v>
      </c>
      <c r="M82" s="161">
        <f t="shared" si="22"/>
        <v>4700</v>
      </c>
    </row>
    <row r="83" spans="1:13" ht="26.25" customHeight="1" x14ac:dyDescent="0.2">
      <c r="A83" s="39"/>
      <c r="B83" s="174" t="s">
        <v>122</v>
      </c>
      <c r="C83" s="218">
        <v>64</v>
      </c>
      <c r="D83" s="218"/>
      <c r="E83" s="182">
        <v>864</v>
      </c>
      <c r="F83" s="187" t="s">
        <v>57</v>
      </c>
      <c r="G83" s="187" t="s">
        <v>54</v>
      </c>
      <c r="H83" s="187"/>
      <c r="I83" s="187" t="s">
        <v>272</v>
      </c>
      <c r="J83" s="187" t="s">
        <v>35</v>
      </c>
      <c r="K83" s="161">
        <v>4700</v>
      </c>
      <c r="L83" s="161">
        <v>4700</v>
      </c>
      <c r="M83" s="161">
        <v>4700</v>
      </c>
    </row>
    <row r="84" spans="1:13" ht="12.75" customHeight="1" x14ac:dyDescent="0.2">
      <c r="A84" s="219"/>
      <c r="B84" s="179" t="s">
        <v>237</v>
      </c>
      <c r="C84" s="218">
        <v>64</v>
      </c>
      <c r="D84" s="167"/>
      <c r="E84" s="182">
        <v>864</v>
      </c>
      <c r="F84" s="184" t="s">
        <v>65</v>
      </c>
      <c r="G84" s="183"/>
      <c r="H84" s="183"/>
      <c r="I84" s="187"/>
      <c r="J84" s="183"/>
      <c r="K84" s="171">
        <f>K85</f>
        <v>99117</v>
      </c>
      <c r="L84" s="171">
        <f t="shared" ref="L84:M87" si="23">L85</f>
        <v>254117</v>
      </c>
      <c r="M84" s="171">
        <f t="shared" si="23"/>
        <v>254117</v>
      </c>
    </row>
    <row r="85" spans="1:13" ht="12.75" customHeight="1" x14ac:dyDescent="0.2">
      <c r="A85" s="219"/>
      <c r="B85" s="179" t="s">
        <v>234</v>
      </c>
      <c r="C85" s="218">
        <v>64</v>
      </c>
      <c r="D85" s="218"/>
      <c r="E85" s="182">
        <v>864</v>
      </c>
      <c r="F85" s="184" t="s">
        <v>65</v>
      </c>
      <c r="G85" s="184" t="s">
        <v>51</v>
      </c>
      <c r="H85" s="183"/>
      <c r="I85" s="187"/>
      <c r="J85" s="183"/>
      <c r="K85" s="171">
        <f>K86</f>
        <v>99117</v>
      </c>
      <c r="L85" s="171">
        <f t="shared" si="23"/>
        <v>254117</v>
      </c>
      <c r="M85" s="171">
        <f t="shared" si="23"/>
        <v>254117</v>
      </c>
    </row>
    <row r="86" spans="1:13" ht="27" customHeight="1" x14ac:dyDescent="0.2">
      <c r="A86" s="219"/>
      <c r="B86" s="175" t="s">
        <v>350</v>
      </c>
      <c r="C86" s="218">
        <v>64</v>
      </c>
      <c r="D86" s="218"/>
      <c r="E86" s="182">
        <v>864</v>
      </c>
      <c r="F86" s="183" t="s">
        <v>65</v>
      </c>
      <c r="G86" s="183" t="s">
        <v>51</v>
      </c>
      <c r="H86" s="183"/>
      <c r="I86" s="187" t="s">
        <v>274</v>
      </c>
      <c r="J86" s="183"/>
      <c r="K86" s="161">
        <f>K87</f>
        <v>99117</v>
      </c>
      <c r="L86" s="161">
        <f t="shared" si="23"/>
        <v>254117</v>
      </c>
      <c r="M86" s="161">
        <f t="shared" si="23"/>
        <v>254117</v>
      </c>
    </row>
    <row r="87" spans="1:13" ht="26.25" customHeight="1" x14ac:dyDescent="0.2">
      <c r="A87" s="219"/>
      <c r="B87" s="175" t="s">
        <v>236</v>
      </c>
      <c r="C87" s="218">
        <v>64</v>
      </c>
      <c r="D87" s="218"/>
      <c r="E87" s="182">
        <v>864</v>
      </c>
      <c r="F87" s="183" t="s">
        <v>65</v>
      </c>
      <c r="G87" s="183" t="s">
        <v>51</v>
      </c>
      <c r="H87" s="183"/>
      <c r="I87" s="187" t="s">
        <v>274</v>
      </c>
      <c r="J87" s="183" t="s">
        <v>235</v>
      </c>
      <c r="K87" s="161">
        <f>K88</f>
        <v>99117</v>
      </c>
      <c r="L87" s="161">
        <f t="shared" si="23"/>
        <v>254117</v>
      </c>
      <c r="M87" s="161">
        <f t="shared" si="23"/>
        <v>254117</v>
      </c>
    </row>
    <row r="88" spans="1:13" ht="26.25" customHeight="1" x14ac:dyDescent="0.2">
      <c r="A88" s="219"/>
      <c r="B88" s="57" t="s">
        <v>363</v>
      </c>
      <c r="C88" s="218">
        <v>64</v>
      </c>
      <c r="D88" s="218"/>
      <c r="E88" s="182">
        <v>864</v>
      </c>
      <c r="F88" s="183" t="s">
        <v>65</v>
      </c>
      <c r="G88" s="183" t="s">
        <v>51</v>
      </c>
      <c r="H88" s="183"/>
      <c r="I88" s="187" t="s">
        <v>274</v>
      </c>
      <c r="J88" s="183" t="s">
        <v>275</v>
      </c>
      <c r="K88" s="161">
        <v>99117</v>
      </c>
      <c r="L88" s="161">
        <v>254117</v>
      </c>
      <c r="M88" s="161">
        <v>254117</v>
      </c>
    </row>
    <row r="89" spans="1:13" ht="13.5" customHeight="1" x14ac:dyDescent="0.2">
      <c r="A89" s="276" t="s">
        <v>64</v>
      </c>
      <c r="B89" s="276"/>
      <c r="C89" s="218">
        <v>64</v>
      </c>
      <c r="D89" s="167">
        <v>0</v>
      </c>
      <c r="E89" s="182">
        <v>864</v>
      </c>
      <c r="F89" s="184" t="s">
        <v>67</v>
      </c>
      <c r="G89" s="184"/>
      <c r="H89" s="184"/>
      <c r="I89" s="184"/>
      <c r="J89" s="184"/>
      <c r="K89" s="171">
        <f t="shared" ref="K89:M90" si="24">K90</f>
        <v>4000</v>
      </c>
      <c r="L89" s="171">
        <f t="shared" si="24"/>
        <v>4000</v>
      </c>
      <c r="M89" s="171">
        <f t="shared" si="24"/>
        <v>4000</v>
      </c>
    </row>
    <row r="90" spans="1:13" ht="13.5" customHeight="1" x14ac:dyDescent="0.2">
      <c r="A90" s="282" t="s">
        <v>171</v>
      </c>
      <c r="B90" s="282"/>
      <c r="C90" s="218">
        <v>64</v>
      </c>
      <c r="D90" s="167">
        <v>0</v>
      </c>
      <c r="E90" s="182">
        <v>864</v>
      </c>
      <c r="F90" s="184" t="s">
        <v>67</v>
      </c>
      <c r="G90" s="184" t="s">
        <v>52</v>
      </c>
      <c r="H90" s="184"/>
      <c r="I90" s="184"/>
      <c r="J90" s="184"/>
      <c r="K90" s="171">
        <f>K91</f>
        <v>4000</v>
      </c>
      <c r="L90" s="171">
        <f t="shared" si="24"/>
        <v>4000</v>
      </c>
      <c r="M90" s="171">
        <f t="shared" si="24"/>
        <v>4000</v>
      </c>
    </row>
    <row r="91" spans="1:13" ht="116.25" customHeight="1" x14ac:dyDescent="0.2">
      <c r="A91" s="284" t="s">
        <v>348</v>
      </c>
      <c r="B91" s="284"/>
      <c r="C91" s="218">
        <v>64</v>
      </c>
      <c r="D91" s="218">
        <v>0</v>
      </c>
      <c r="E91" s="182">
        <v>864</v>
      </c>
      <c r="F91" s="183" t="s">
        <v>67</v>
      </c>
      <c r="G91" s="183" t="s">
        <v>52</v>
      </c>
      <c r="H91" s="183" t="s">
        <v>199</v>
      </c>
      <c r="I91" s="188" t="s">
        <v>349</v>
      </c>
      <c r="J91" s="183"/>
      <c r="K91" s="161">
        <f t="shared" ref="K91:M92" si="25">K92</f>
        <v>4000</v>
      </c>
      <c r="L91" s="161">
        <f t="shared" si="25"/>
        <v>4000</v>
      </c>
      <c r="M91" s="161">
        <f t="shared" si="25"/>
        <v>4000</v>
      </c>
    </row>
    <row r="92" spans="1:13" ht="17.25" customHeight="1" x14ac:dyDescent="0.2">
      <c r="A92" s="39"/>
      <c r="B92" s="175" t="s">
        <v>66</v>
      </c>
      <c r="C92" s="218">
        <v>64</v>
      </c>
      <c r="D92" s="218">
        <v>0</v>
      </c>
      <c r="E92" s="182">
        <v>864</v>
      </c>
      <c r="F92" s="183" t="s">
        <v>67</v>
      </c>
      <c r="G92" s="183" t="s">
        <v>52</v>
      </c>
      <c r="H92" s="183" t="s">
        <v>199</v>
      </c>
      <c r="I92" s="188" t="s">
        <v>349</v>
      </c>
      <c r="J92" s="183" t="s">
        <v>53</v>
      </c>
      <c r="K92" s="161">
        <f t="shared" si="25"/>
        <v>4000</v>
      </c>
      <c r="L92" s="161">
        <f t="shared" si="25"/>
        <v>4000</v>
      </c>
      <c r="M92" s="161">
        <f t="shared" si="25"/>
        <v>4000</v>
      </c>
    </row>
    <row r="93" spans="1:13" ht="13.5" customHeight="1" x14ac:dyDescent="0.2">
      <c r="A93" s="39"/>
      <c r="B93" s="175" t="s">
        <v>78</v>
      </c>
      <c r="C93" s="170">
        <v>64</v>
      </c>
      <c r="D93" s="170">
        <v>0</v>
      </c>
      <c r="E93" s="182">
        <v>864</v>
      </c>
      <c r="F93" s="183" t="s">
        <v>67</v>
      </c>
      <c r="G93" s="183" t="s">
        <v>52</v>
      </c>
      <c r="H93" s="183" t="s">
        <v>199</v>
      </c>
      <c r="I93" s="188" t="s">
        <v>349</v>
      </c>
      <c r="J93" s="190" t="s">
        <v>41</v>
      </c>
      <c r="K93" s="161">
        <v>4000</v>
      </c>
      <c r="L93" s="161">
        <v>4000</v>
      </c>
      <c r="M93" s="161">
        <v>4000</v>
      </c>
    </row>
    <row r="94" spans="1:13" ht="14.25" customHeight="1" x14ac:dyDescent="0.2">
      <c r="A94" s="178"/>
      <c r="B94" s="179" t="s">
        <v>43</v>
      </c>
      <c r="C94" s="179"/>
      <c r="D94" s="179"/>
      <c r="E94" s="196"/>
      <c r="F94" s="184"/>
      <c r="G94" s="184"/>
      <c r="H94" s="184"/>
      <c r="I94" s="188"/>
      <c r="J94" s="184"/>
      <c r="K94" s="171">
        <f>K10+K41+K48+K58+K65+K84+K89</f>
        <v>3228165.2600000002</v>
      </c>
      <c r="L94" s="171">
        <f>L10+L41+L48+L58+L65+L84+L89</f>
        <v>3375765.3800000004</v>
      </c>
      <c r="M94" s="171">
        <f>M10+M41+M48+M58+M65+M84+M89</f>
        <v>3515643.91</v>
      </c>
    </row>
    <row r="95" spans="1:13" x14ac:dyDescent="0.2">
      <c r="K95" s="197"/>
      <c r="L95" s="197"/>
      <c r="M95" s="197"/>
    </row>
    <row r="96" spans="1:13" x14ac:dyDescent="0.2">
      <c r="K96" s="197"/>
      <c r="L96" s="197"/>
      <c r="M96" s="197"/>
    </row>
    <row r="97" spans="11:13" x14ac:dyDescent="0.2">
      <c r="K97" s="197"/>
      <c r="L97" s="198"/>
      <c r="M97" s="198"/>
    </row>
    <row r="98" spans="11:13" x14ac:dyDescent="0.2">
      <c r="K98" s="197"/>
      <c r="L98" s="198"/>
      <c r="M98" s="198"/>
    </row>
    <row r="99" spans="11:13" x14ac:dyDescent="0.2">
      <c r="K99" s="197"/>
      <c r="L99" s="198"/>
      <c r="M99" s="198"/>
    </row>
  </sheetData>
  <mergeCells count="26">
    <mergeCell ref="A90:B90"/>
    <mergeCell ref="A91:B91"/>
    <mergeCell ref="A35:B35"/>
    <mergeCell ref="A89:B89"/>
    <mergeCell ref="A38:B38"/>
    <mergeCell ref="A58:B58"/>
    <mergeCell ref="A59:B59"/>
    <mergeCell ref="A60:B60"/>
    <mergeCell ref="A65:B65"/>
    <mergeCell ref="A66:B66"/>
    <mergeCell ref="A67:B67"/>
    <mergeCell ref="A74:B74"/>
    <mergeCell ref="A75:B75"/>
    <mergeCell ref="A78:B78"/>
    <mergeCell ref="A34:B34"/>
    <mergeCell ref="E2:K2"/>
    <mergeCell ref="E3:M3"/>
    <mergeCell ref="E4:M4"/>
    <mergeCell ref="A6:M6"/>
    <mergeCell ref="A8:B8"/>
    <mergeCell ref="A10:B10"/>
    <mergeCell ref="A11:B11"/>
    <mergeCell ref="A15:B15"/>
    <mergeCell ref="A16:B16"/>
    <mergeCell ref="A30:B30"/>
    <mergeCell ref="A31:B31"/>
  </mergeCells>
  <pageMargins left="0.59055118110236227" right="0.39370078740157483" top="0.43307086614173229" bottom="0.39370078740157483" header="0.86614173228346458" footer="0.70866141732283472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100"/>
  <sheetViews>
    <sheetView tabSelected="1" showWhiteSpace="0" topLeftCell="B3" zoomScaleNormal="100" workbookViewId="0">
      <selection activeCell="Q19" sqref="Q19"/>
    </sheetView>
  </sheetViews>
  <sheetFormatPr defaultRowHeight="14.25" x14ac:dyDescent="0.2"/>
  <cols>
    <col min="1" max="1" width="2.28515625" style="32" hidden="1" customWidth="1"/>
    <col min="2" max="2" width="44.42578125" style="33" customWidth="1"/>
    <col min="3" max="3" width="4.140625" style="33" customWidth="1"/>
    <col min="4" max="4" width="3.7109375" style="33" customWidth="1"/>
    <col min="5" max="5" width="4" style="33" customWidth="1"/>
    <col min="6" max="6" width="4.7109375" style="181" customWidth="1"/>
    <col min="7" max="7" width="4.5703125" style="205" hidden="1" customWidth="1"/>
    <col min="8" max="8" width="7.5703125" style="205" hidden="1" customWidth="1"/>
    <col min="9" max="9" width="7" style="205" customWidth="1"/>
    <col min="10" max="10" width="10.7109375" style="205" hidden="1" customWidth="1"/>
    <col min="11" max="11" width="4.140625" style="168" customWidth="1"/>
    <col min="12" max="12" width="12.42578125" style="168" customWidth="1"/>
    <col min="13" max="14" width="12.42578125" style="32" customWidth="1"/>
    <col min="15" max="16384" width="9.140625" style="32"/>
  </cols>
  <sheetData>
    <row r="1" spans="1:14" ht="12.75" hidden="1" customHeight="1" x14ac:dyDescent="0.2">
      <c r="C1" s="43" t="s">
        <v>204</v>
      </c>
      <c r="F1" s="224"/>
      <c r="G1" s="3"/>
      <c r="H1" s="3"/>
      <c r="I1" s="3"/>
      <c r="J1" s="3"/>
      <c r="K1" s="3"/>
      <c r="L1" s="3"/>
    </row>
    <row r="2" spans="1:14" ht="60" hidden="1" customHeight="1" x14ac:dyDescent="0.2">
      <c r="C2" s="295" t="s">
        <v>232</v>
      </c>
      <c r="D2" s="295"/>
      <c r="E2" s="295"/>
      <c r="F2" s="295"/>
      <c r="G2" s="295"/>
      <c r="H2" s="295"/>
      <c r="I2" s="295"/>
      <c r="J2" s="295"/>
      <c r="K2" s="295"/>
      <c r="L2" s="295"/>
    </row>
    <row r="3" spans="1:14" ht="16.5" customHeight="1" x14ac:dyDescent="0.2">
      <c r="C3" s="296" t="s">
        <v>323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14" ht="47.25" customHeight="1" x14ac:dyDescent="0.2">
      <c r="C4" s="297" t="s">
        <v>364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14" ht="5.25" customHeight="1" x14ac:dyDescent="0.2">
      <c r="F5" s="96"/>
      <c r="G5" s="45"/>
      <c r="H5" s="45"/>
      <c r="I5" s="45"/>
      <c r="J5" s="45"/>
      <c r="K5" s="45"/>
      <c r="L5" s="45"/>
    </row>
    <row r="6" spans="1:14" ht="44.25" customHeight="1" x14ac:dyDescent="0.2">
      <c r="A6" s="280" t="s">
        <v>371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</row>
    <row r="7" spans="1:14" ht="14.25" customHeight="1" x14ac:dyDescent="0.2">
      <c r="A7" s="34"/>
      <c r="B7" s="34"/>
      <c r="C7" s="40"/>
      <c r="D7" s="40"/>
      <c r="E7" s="40"/>
      <c r="F7" s="224"/>
      <c r="G7" s="34"/>
      <c r="H7" s="34"/>
      <c r="I7" s="34"/>
      <c r="J7" s="34"/>
      <c r="K7" s="34"/>
    </row>
    <row r="8" spans="1:14" s="46" customFormat="1" ht="27" customHeight="1" x14ac:dyDescent="0.2">
      <c r="A8" s="298" t="s">
        <v>45</v>
      </c>
      <c r="B8" s="298"/>
      <c r="C8" s="223" t="s">
        <v>110</v>
      </c>
      <c r="D8" s="223" t="s">
        <v>239</v>
      </c>
      <c r="E8" s="223" t="s">
        <v>240</v>
      </c>
      <c r="F8" s="44" t="s">
        <v>112</v>
      </c>
      <c r="G8" s="95" t="s">
        <v>46</v>
      </c>
      <c r="H8" s="95" t="s">
        <v>47</v>
      </c>
      <c r="I8" s="95" t="s">
        <v>113</v>
      </c>
      <c r="J8" s="95" t="s">
        <v>48</v>
      </c>
      <c r="K8" s="95" t="s">
        <v>49</v>
      </c>
      <c r="L8" s="218">
        <v>2018</v>
      </c>
      <c r="M8" s="218">
        <v>2019</v>
      </c>
      <c r="N8" s="218">
        <v>2020</v>
      </c>
    </row>
    <row r="9" spans="1:14" s="46" customFormat="1" ht="42" customHeight="1" x14ac:dyDescent="0.2">
      <c r="A9" s="54"/>
      <c r="B9" s="92" t="s">
        <v>257</v>
      </c>
      <c r="C9" s="54">
        <v>64</v>
      </c>
      <c r="D9" s="54"/>
      <c r="E9" s="54"/>
      <c r="F9" s="42"/>
      <c r="G9" s="94"/>
      <c r="H9" s="94"/>
      <c r="I9" s="94"/>
      <c r="J9" s="94"/>
      <c r="K9" s="94"/>
      <c r="L9" s="160">
        <f>L10+L34+L41+L50+L57+L74+L79</f>
        <v>3228165.26</v>
      </c>
      <c r="M9" s="160">
        <f>M10+M34+M41+M50+M57+M74+M79</f>
        <v>3375765.38</v>
      </c>
      <c r="N9" s="160">
        <f>N10+N34+N41+N50+N57+N74+N79</f>
        <v>3515643.9099999997</v>
      </c>
    </row>
    <row r="10" spans="1:14" s="46" customFormat="1" ht="38.25" customHeight="1" x14ac:dyDescent="0.2">
      <c r="A10" s="54"/>
      <c r="B10" s="93" t="s">
        <v>238</v>
      </c>
      <c r="C10" s="54">
        <v>64</v>
      </c>
      <c r="D10" s="54">
        <v>0</v>
      </c>
      <c r="E10" s="54">
        <v>11</v>
      </c>
      <c r="F10" s="42"/>
      <c r="G10" s="94"/>
      <c r="H10" s="94"/>
      <c r="I10" s="94"/>
      <c r="J10" s="94"/>
      <c r="K10" s="94"/>
      <c r="L10" s="160">
        <f>L11</f>
        <v>1395412.2</v>
      </c>
      <c r="M10" s="160">
        <f>M11</f>
        <v>1418212.2</v>
      </c>
      <c r="N10" s="160">
        <f>N11</f>
        <v>1420612.2</v>
      </c>
    </row>
    <row r="11" spans="1:14" s="46" customFormat="1" ht="17.25" customHeight="1" x14ac:dyDescent="0.2">
      <c r="A11" s="54"/>
      <c r="B11" s="221" t="s">
        <v>252</v>
      </c>
      <c r="C11" s="54">
        <v>64</v>
      </c>
      <c r="D11" s="54">
        <v>0</v>
      </c>
      <c r="E11" s="54">
        <v>11</v>
      </c>
      <c r="F11" s="42">
        <v>864</v>
      </c>
      <c r="G11" s="94"/>
      <c r="H11" s="94"/>
      <c r="I11" s="94"/>
      <c r="J11" s="94"/>
      <c r="K11" s="94"/>
      <c r="L11" s="160">
        <f>L12+L15+L22+L25+L28+L31</f>
        <v>1395412.2</v>
      </c>
      <c r="M11" s="160">
        <f>M12+M15+M22+M25+M28+M31</f>
        <v>1418212.2</v>
      </c>
      <c r="N11" s="160">
        <f>N12+N15+N22+N25+N28+N31</f>
        <v>1420612.2</v>
      </c>
    </row>
    <row r="12" spans="1:14" ht="27" customHeight="1" x14ac:dyDescent="0.2">
      <c r="A12" s="87" t="s">
        <v>115</v>
      </c>
      <c r="B12" s="222" t="s">
        <v>344</v>
      </c>
      <c r="C12" s="54">
        <v>64</v>
      </c>
      <c r="D12" s="54">
        <v>0</v>
      </c>
      <c r="E12" s="54">
        <v>11</v>
      </c>
      <c r="F12" s="42">
        <v>864</v>
      </c>
      <c r="G12" s="97" t="s">
        <v>51</v>
      </c>
      <c r="H12" s="97" t="s">
        <v>52</v>
      </c>
      <c r="I12" s="94" t="s">
        <v>277</v>
      </c>
      <c r="J12" s="104" t="s">
        <v>167</v>
      </c>
      <c r="K12" s="113" t="s">
        <v>116</v>
      </c>
      <c r="L12" s="158">
        <f t="shared" ref="L12:N13" si="0">L13</f>
        <v>445962</v>
      </c>
      <c r="M12" s="158">
        <f t="shared" si="0"/>
        <v>445962</v>
      </c>
      <c r="N12" s="158">
        <f t="shared" si="0"/>
        <v>445962</v>
      </c>
    </row>
    <row r="13" spans="1:14" ht="63.75" customHeight="1" x14ac:dyDescent="0.2">
      <c r="A13" s="88" t="s">
        <v>114</v>
      </c>
      <c r="B13" s="88" t="s">
        <v>114</v>
      </c>
      <c r="C13" s="54">
        <v>64</v>
      </c>
      <c r="D13" s="54">
        <v>0</v>
      </c>
      <c r="E13" s="54">
        <v>11</v>
      </c>
      <c r="F13" s="42">
        <v>864</v>
      </c>
      <c r="G13" s="97" t="s">
        <v>51</v>
      </c>
      <c r="H13" s="97" t="s">
        <v>52</v>
      </c>
      <c r="I13" s="94" t="s">
        <v>277</v>
      </c>
      <c r="J13" s="98" t="s">
        <v>167</v>
      </c>
      <c r="K13" s="98" t="s">
        <v>32</v>
      </c>
      <c r="L13" s="158">
        <f>L14</f>
        <v>445962</v>
      </c>
      <c r="M13" s="158">
        <f>M14</f>
        <v>445962</v>
      </c>
      <c r="N13" s="158">
        <f t="shared" si="0"/>
        <v>445962</v>
      </c>
    </row>
    <row r="14" spans="1:14" ht="27.75" customHeight="1" x14ac:dyDescent="0.2">
      <c r="A14" s="88" t="s">
        <v>117</v>
      </c>
      <c r="B14" s="88" t="s">
        <v>117</v>
      </c>
      <c r="C14" s="54">
        <v>64</v>
      </c>
      <c r="D14" s="54">
        <v>0</v>
      </c>
      <c r="E14" s="54">
        <v>11</v>
      </c>
      <c r="F14" s="42">
        <v>864</v>
      </c>
      <c r="G14" s="94" t="s">
        <v>51</v>
      </c>
      <c r="H14" s="94" t="s">
        <v>52</v>
      </c>
      <c r="I14" s="94" t="s">
        <v>277</v>
      </c>
      <c r="J14" s="98" t="s">
        <v>167</v>
      </c>
      <c r="K14" s="98" t="s">
        <v>33</v>
      </c>
      <c r="L14" s="158">
        <v>445962</v>
      </c>
      <c r="M14" s="158">
        <v>445962</v>
      </c>
      <c r="N14" s="158">
        <v>445962</v>
      </c>
    </row>
    <row r="15" spans="1:14" ht="27" customHeight="1" x14ac:dyDescent="0.2">
      <c r="A15" s="290" t="s">
        <v>118</v>
      </c>
      <c r="B15" s="290"/>
      <c r="C15" s="54">
        <v>64</v>
      </c>
      <c r="D15" s="54">
        <v>0</v>
      </c>
      <c r="E15" s="54">
        <v>11</v>
      </c>
      <c r="F15" s="42">
        <v>864</v>
      </c>
      <c r="G15" s="94" t="s">
        <v>51</v>
      </c>
      <c r="H15" s="94" t="s">
        <v>56</v>
      </c>
      <c r="I15" s="98" t="s">
        <v>278</v>
      </c>
      <c r="J15" s="98" t="s">
        <v>120</v>
      </c>
      <c r="K15" s="94"/>
      <c r="L15" s="158">
        <f>L16+L18+L20</f>
        <v>939150.2</v>
      </c>
      <c r="M15" s="158">
        <f>M16+M18+M20</f>
        <v>961950.2</v>
      </c>
      <c r="N15" s="158">
        <f>N16+N18+N20</f>
        <v>964350.2</v>
      </c>
    </row>
    <row r="16" spans="1:14" ht="61.5" customHeight="1" x14ac:dyDescent="0.2">
      <c r="A16" s="222"/>
      <c r="B16" s="88" t="s">
        <v>114</v>
      </c>
      <c r="C16" s="54">
        <v>64</v>
      </c>
      <c r="D16" s="54">
        <v>0</v>
      </c>
      <c r="E16" s="54">
        <v>11</v>
      </c>
      <c r="F16" s="42">
        <v>864</v>
      </c>
      <c r="G16" s="97" t="s">
        <v>51</v>
      </c>
      <c r="H16" s="97" t="s">
        <v>56</v>
      </c>
      <c r="I16" s="98" t="s">
        <v>278</v>
      </c>
      <c r="J16" s="98" t="s">
        <v>120</v>
      </c>
      <c r="K16" s="94" t="s">
        <v>32</v>
      </c>
      <c r="L16" s="158">
        <f>L17</f>
        <v>733650.2</v>
      </c>
      <c r="M16" s="158">
        <f t="shared" ref="M16:N16" si="1">M17</f>
        <v>733650.2</v>
      </c>
      <c r="N16" s="158">
        <f t="shared" si="1"/>
        <v>733650.2</v>
      </c>
    </row>
    <row r="17" spans="1:14" ht="27" customHeight="1" x14ac:dyDescent="0.2">
      <c r="A17" s="56"/>
      <c r="B17" s="48" t="s">
        <v>117</v>
      </c>
      <c r="C17" s="54">
        <v>64</v>
      </c>
      <c r="D17" s="54">
        <v>0</v>
      </c>
      <c r="E17" s="54">
        <v>11</v>
      </c>
      <c r="F17" s="42">
        <v>864</v>
      </c>
      <c r="G17" s="94" t="s">
        <v>51</v>
      </c>
      <c r="H17" s="94" t="s">
        <v>56</v>
      </c>
      <c r="I17" s="98" t="s">
        <v>278</v>
      </c>
      <c r="J17" s="99" t="s">
        <v>120</v>
      </c>
      <c r="K17" s="94" t="s">
        <v>33</v>
      </c>
      <c r="L17" s="158">
        <v>733650.2</v>
      </c>
      <c r="M17" s="158">
        <v>733650.2</v>
      </c>
      <c r="N17" s="158">
        <v>733650.2</v>
      </c>
    </row>
    <row r="18" spans="1:14" ht="27" customHeight="1" x14ac:dyDescent="0.2">
      <c r="A18" s="56"/>
      <c r="B18" s="174" t="s">
        <v>362</v>
      </c>
      <c r="C18" s="54">
        <v>64</v>
      </c>
      <c r="D18" s="54">
        <v>0</v>
      </c>
      <c r="E18" s="54">
        <v>11</v>
      </c>
      <c r="F18" s="42">
        <v>864</v>
      </c>
      <c r="G18" s="94" t="s">
        <v>51</v>
      </c>
      <c r="H18" s="94" t="s">
        <v>56</v>
      </c>
      <c r="I18" s="98" t="s">
        <v>278</v>
      </c>
      <c r="J18" s="98" t="s">
        <v>120</v>
      </c>
      <c r="K18" s="94" t="s">
        <v>34</v>
      </c>
      <c r="L18" s="158">
        <f>L19</f>
        <v>123500</v>
      </c>
      <c r="M18" s="158">
        <f>M19</f>
        <v>146300</v>
      </c>
      <c r="N18" s="158">
        <f>N19</f>
        <v>148700</v>
      </c>
    </row>
    <row r="19" spans="1:14" ht="29.25" customHeight="1" x14ac:dyDescent="0.2">
      <c r="A19" s="56"/>
      <c r="B19" s="89" t="s">
        <v>122</v>
      </c>
      <c r="C19" s="54">
        <v>64</v>
      </c>
      <c r="D19" s="54">
        <v>0</v>
      </c>
      <c r="E19" s="54">
        <v>11</v>
      </c>
      <c r="F19" s="42">
        <v>864</v>
      </c>
      <c r="G19" s="94" t="s">
        <v>51</v>
      </c>
      <c r="H19" s="94" t="s">
        <v>56</v>
      </c>
      <c r="I19" s="98" t="s">
        <v>278</v>
      </c>
      <c r="J19" s="98" t="s">
        <v>120</v>
      </c>
      <c r="K19" s="94" t="s">
        <v>35</v>
      </c>
      <c r="L19" s="158">
        <v>123500</v>
      </c>
      <c r="M19" s="158">
        <v>146300</v>
      </c>
      <c r="N19" s="158">
        <v>148700</v>
      </c>
    </row>
    <row r="20" spans="1:14" ht="15.75" customHeight="1" x14ac:dyDescent="0.2">
      <c r="A20" s="56"/>
      <c r="B20" s="200" t="s">
        <v>36</v>
      </c>
      <c r="C20" s="54">
        <v>64</v>
      </c>
      <c r="D20" s="54">
        <v>0</v>
      </c>
      <c r="E20" s="54">
        <v>11</v>
      </c>
      <c r="F20" s="42">
        <v>864</v>
      </c>
      <c r="G20" s="94" t="s">
        <v>51</v>
      </c>
      <c r="H20" s="94" t="s">
        <v>56</v>
      </c>
      <c r="I20" s="98" t="s">
        <v>278</v>
      </c>
      <c r="J20" s="98" t="s">
        <v>120</v>
      </c>
      <c r="K20" s="94" t="s">
        <v>37</v>
      </c>
      <c r="L20" s="158">
        <f>L21</f>
        <v>82000</v>
      </c>
      <c r="M20" s="158">
        <f t="shared" ref="M20:N20" si="2">M21</f>
        <v>82000</v>
      </c>
      <c r="N20" s="158">
        <f t="shared" si="2"/>
        <v>82000</v>
      </c>
    </row>
    <row r="21" spans="1:14" ht="15.75" customHeight="1" x14ac:dyDescent="0.2">
      <c r="A21" s="56"/>
      <c r="B21" s="222" t="s">
        <v>261</v>
      </c>
      <c r="C21" s="54">
        <v>64</v>
      </c>
      <c r="D21" s="54">
        <v>0</v>
      </c>
      <c r="E21" s="54">
        <v>11</v>
      </c>
      <c r="F21" s="42">
        <v>864</v>
      </c>
      <c r="G21" s="94" t="s">
        <v>51</v>
      </c>
      <c r="H21" s="94" t="s">
        <v>56</v>
      </c>
      <c r="I21" s="98" t="s">
        <v>278</v>
      </c>
      <c r="J21" s="98" t="s">
        <v>120</v>
      </c>
      <c r="K21" s="94" t="s">
        <v>262</v>
      </c>
      <c r="L21" s="158">
        <v>82000</v>
      </c>
      <c r="M21" s="158">
        <v>82000</v>
      </c>
      <c r="N21" s="158">
        <v>82000</v>
      </c>
    </row>
    <row r="22" spans="1:14" ht="41.25" customHeight="1" x14ac:dyDescent="0.2">
      <c r="A22" s="56"/>
      <c r="B22" s="175" t="s">
        <v>353</v>
      </c>
      <c r="C22" s="54">
        <v>64</v>
      </c>
      <c r="D22" s="54">
        <v>0</v>
      </c>
      <c r="E22" s="54">
        <v>11</v>
      </c>
      <c r="F22" s="42">
        <v>864</v>
      </c>
      <c r="G22" s="94"/>
      <c r="H22" s="94"/>
      <c r="I22" s="98" t="s">
        <v>357</v>
      </c>
      <c r="J22" s="98"/>
      <c r="K22" s="94"/>
      <c r="L22" s="158">
        <f t="shared" ref="L22:N23" si="3">L23</f>
        <v>2800</v>
      </c>
      <c r="M22" s="158">
        <f t="shared" si="3"/>
        <v>2800</v>
      </c>
      <c r="N22" s="158">
        <f t="shared" si="3"/>
        <v>2800</v>
      </c>
    </row>
    <row r="23" spans="1:14" ht="15.75" customHeight="1" x14ac:dyDescent="0.2">
      <c r="A23" s="56"/>
      <c r="B23" s="200" t="s">
        <v>36</v>
      </c>
      <c r="C23" s="54">
        <v>64</v>
      </c>
      <c r="D23" s="54">
        <v>0</v>
      </c>
      <c r="E23" s="54">
        <v>11</v>
      </c>
      <c r="F23" s="42">
        <v>864</v>
      </c>
      <c r="G23" s="94"/>
      <c r="H23" s="94"/>
      <c r="I23" s="98" t="s">
        <v>357</v>
      </c>
      <c r="J23" s="98"/>
      <c r="K23" s="94" t="s">
        <v>37</v>
      </c>
      <c r="L23" s="158">
        <f t="shared" si="3"/>
        <v>2800</v>
      </c>
      <c r="M23" s="158">
        <f t="shared" si="3"/>
        <v>2800</v>
      </c>
      <c r="N23" s="158">
        <f t="shared" si="3"/>
        <v>2800</v>
      </c>
    </row>
    <row r="24" spans="1:14" ht="15.75" customHeight="1" x14ac:dyDescent="0.2">
      <c r="A24" s="56"/>
      <c r="B24" s="222" t="s">
        <v>261</v>
      </c>
      <c r="C24" s="54">
        <v>64</v>
      </c>
      <c r="D24" s="54">
        <v>0</v>
      </c>
      <c r="E24" s="54">
        <v>11</v>
      </c>
      <c r="F24" s="42">
        <v>864</v>
      </c>
      <c r="G24" s="94"/>
      <c r="H24" s="94"/>
      <c r="I24" s="98" t="s">
        <v>357</v>
      </c>
      <c r="J24" s="98"/>
      <c r="K24" s="94" t="s">
        <v>262</v>
      </c>
      <c r="L24" s="158">
        <v>2800</v>
      </c>
      <c r="M24" s="158">
        <v>2800</v>
      </c>
      <c r="N24" s="158">
        <v>2800</v>
      </c>
    </row>
    <row r="25" spans="1:14" ht="15.75" customHeight="1" x14ac:dyDescent="0.2">
      <c r="A25" s="56"/>
      <c r="B25" s="225" t="s">
        <v>354</v>
      </c>
      <c r="C25" s="54">
        <v>64</v>
      </c>
      <c r="D25" s="54">
        <v>0</v>
      </c>
      <c r="E25" s="54">
        <v>11</v>
      </c>
      <c r="F25" s="42">
        <v>864</v>
      </c>
      <c r="G25" s="94"/>
      <c r="H25" s="94"/>
      <c r="I25" s="98" t="s">
        <v>356</v>
      </c>
      <c r="J25" s="98"/>
      <c r="K25" s="94"/>
      <c r="L25" s="158">
        <f t="shared" ref="L25:N26" si="4">L26</f>
        <v>4000</v>
      </c>
      <c r="M25" s="158">
        <f t="shared" si="4"/>
        <v>4000</v>
      </c>
      <c r="N25" s="158">
        <f t="shared" si="4"/>
        <v>4000</v>
      </c>
    </row>
    <row r="26" spans="1:14" ht="15.75" customHeight="1" x14ac:dyDescent="0.2">
      <c r="A26" s="56"/>
      <c r="B26" s="114" t="s">
        <v>36</v>
      </c>
      <c r="C26" s="54">
        <v>64</v>
      </c>
      <c r="D26" s="54">
        <v>0</v>
      </c>
      <c r="E26" s="54">
        <v>11</v>
      </c>
      <c r="F26" s="42">
        <v>864</v>
      </c>
      <c r="G26" s="94"/>
      <c r="H26" s="94"/>
      <c r="I26" s="98" t="s">
        <v>356</v>
      </c>
      <c r="J26" s="98"/>
      <c r="K26" s="94" t="s">
        <v>37</v>
      </c>
      <c r="L26" s="158">
        <f t="shared" si="4"/>
        <v>4000</v>
      </c>
      <c r="M26" s="158">
        <f t="shared" si="4"/>
        <v>4000</v>
      </c>
      <c r="N26" s="158">
        <f t="shared" si="4"/>
        <v>4000</v>
      </c>
    </row>
    <row r="27" spans="1:14" ht="15.75" customHeight="1" x14ac:dyDescent="0.2">
      <c r="A27" s="56"/>
      <c r="B27" s="114" t="s">
        <v>261</v>
      </c>
      <c r="C27" s="54">
        <v>64</v>
      </c>
      <c r="D27" s="54">
        <v>0</v>
      </c>
      <c r="E27" s="54">
        <v>11</v>
      </c>
      <c r="F27" s="42">
        <v>864</v>
      </c>
      <c r="G27" s="94"/>
      <c r="H27" s="94"/>
      <c r="I27" s="98" t="s">
        <v>356</v>
      </c>
      <c r="J27" s="98"/>
      <c r="K27" s="94" t="s">
        <v>262</v>
      </c>
      <c r="L27" s="158">
        <v>4000</v>
      </c>
      <c r="M27" s="158">
        <v>4000</v>
      </c>
      <c r="N27" s="158">
        <v>4000</v>
      </c>
    </row>
    <row r="28" spans="1:14" s="37" customFormat="1" ht="60" customHeight="1" x14ac:dyDescent="0.2">
      <c r="A28" s="87" t="s">
        <v>124</v>
      </c>
      <c r="B28" s="62" t="s">
        <v>343</v>
      </c>
      <c r="C28" s="54">
        <v>64</v>
      </c>
      <c r="D28" s="54">
        <v>0</v>
      </c>
      <c r="E28" s="54">
        <v>11</v>
      </c>
      <c r="F28" s="42">
        <v>864</v>
      </c>
      <c r="G28" s="94" t="s">
        <v>51</v>
      </c>
      <c r="H28" s="94" t="s">
        <v>38</v>
      </c>
      <c r="I28" s="94" t="s">
        <v>279</v>
      </c>
      <c r="J28" s="98" t="s">
        <v>168</v>
      </c>
      <c r="K28" s="94"/>
      <c r="L28" s="158">
        <f t="shared" ref="L28:N29" si="5">L29</f>
        <v>3000</v>
      </c>
      <c r="M28" s="158">
        <f t="shared" si="5"/>
        <v>3000</v>
      </c>
      <c r="N28" s="158">
        <f t="shared" si="5"/>
        <v>3000</v>
      </c>
    </row>
    <row r="29" spans="1:14" ht="15" customHeight="1" x14ac:dyDescent="0.2">
      <c r="A29" s="56"/>
      <c r="B29" s="57" t="s">
        <v>66</v>
      </c>
      <c r="C29" s="54">
        <v>64</v>
      </c>
      <c r="D29" s="54">
        <v>0</v>
      </c>
      <c r="E29" s="54">
        <v>11</v>
      </c>
      <c r="F29" s="42">
        <v>864</v>
      </c>
      <c r="G29" s="94" t="s">
        <v>51</v>
      </c>
      <c r="H29" s="100" t="s">
        <v>38</v>
      </c>
      <c r="I29" s="94" t="s">
        <v>279</v>
      </c>
      <c r="J29" s="98" t="s">
        <v>168</v>
      </c>
      <c r="K29" s="94" t="s">
        <v>53</v>
      </c>
      <c r="L29" s="158">
        <f t="shared" si="5"/>
        <v>3000</v>
      </c>
      <c r="M29" s="158">
        <f t="shared" si="5"/>
        <v>3000</v>
      </c>
      <c r="N29" s="158">
        <f t="shared" si="5"/>
        <v>3000</v>
      </c>
    </row>
    <row r="30" spans="1:14" ht="15" customHeight="1" x14ac:dyDescent="0.2">
      <c r="A30" s="56"/>
      <c r="B30" s="63" t="s">
        <v>78</v>
      </c>
      <c r="C30" s="54">
        <v>64</v>
      </c>
      <c r="D30" s="54">
        <v>0</v>
      </c>
      <c r="E30" s="54">
        <v>11</v>
      </c>
      <c r="F30" s="42">
        <v>864</v>
      </c>
      <c r="G30" s="94" t="s">
        <v>51</v>
      </c>
      <c r="H30" s="100" t="s">
        <v>38</v>
      </c>
      <c r="I30" s="94" t="s">
        <v>279</v>
      </c>
      <c r="J30" s="98" t="s">
        <v>168</v>
      </c>
      <c r="K30" s="94" t="s">
        <v>41</v>
      </c>
      <c r="L30" s="158">
        <v>3000</v>
      </c>
      <c r="M30" s="158">
        <v>3000</v>
      </c>
      <c r="N30" s="158">
        <v>3000</v>
      </c>
    </row>
    <row r="31" spans="1:14" ht="51.75" customHeight="1" x14ac:dyDescent="0.2">
      <c r="A31" s="291" t="s">
        <v>341</v>
      </c>
      <c r="B31" s="292"/>
      <c r="C31" s="54">
        <v>64</v>
      </c>
      <c r="D31" s="54">
        <v>0</v>
      </c>
      <c r="E31" s="54">
        <v>11</v>
      </c>
      <c r="F31" s="42">
        <v>864</v>
      </c>
      <c r="G31" s="100" t="s">
        <v>51</v>
      </c>
      <c r="H31" s="100" t="s">
        <v>68</v>
      </c>
      <c r="I31" s="94" t="s">
        <v>280</v>
      </c>
      <c r="J31" s="98" t="s">
        <v>169</v>
      </c>
      <c r="K31" s="100"/>
      <c r="L31" s="158">
        <f t="shared" ref="L31:N32" si="6">L32</f>
        <v>500</v>
      </c>
      <c r="M31" s="158">
        <f t="shared" si="6"/>
        <v>500</v>
      </c>
      <c r="N31" s="158">
        <f t="shared" si="6"/>
        <v>500</v>
      </c>
    </row>
    <row r="32" spans="1:14" ht="15.75" customHeight="1" x14ac:dyDescent="0.2">
      <c r="A32" s="56"/>
      <c r="B32" s="57" t="s">
        <v>66</v>
      </c>
      <c r="C32" s="54">
        <v>64</v>
      </c>
      <c r="D32" s="54">
        <v>0</v>
      </c>
      <c r="E32" s="54">
        <v>11</v>
      </c>
      <c r="F32" s="42">
        <v>864</v>
      </c>
      <c r="G32" s="94" t="s">
        <v>51</v>
      </c>
      <c r="H32" s="100" t="s">
        <v>68</v>
      </c>
      <c r="I32" s="94" t="s">
        <v>280</v>
      </c>
      <c r="J32" s="98" t="s">
        <v>169</v>
      </c>
      <c r="K32" s="94" t="s">
        <v>53</v>
      </c>
      <c r="L32" s="158">
        <f t="shared" si="6"/>
        <v>500</v>
      </c>
      <c r="M32" s="158">
        <f t="shared" si="6"/>
        <v>500</v>
      </c>
      <c r="N32" s="158">
        <f t="shared" si="6"/>
        <v>500</v>
      </c>
    </row>
    <row r="33" spans="1:14" ht="15.75" customHeight="1" x14ac:dyDescent="0.2">
      <c r="A33" s="56"/>
      <c r="B33" s="63" t="s">
        <v>78</v>
      </c>
      <c r="C33" s="54">
        <v>64</v>
      </c>
      <c r="D33" s="54">
        <v>0</v>
      </c>
      <c r="E33" s="54">
        <v>11</v>
      </c>
      <c r="F33" s="42">
        <v>864</v>
      </c>
      <c r="G33" s="94" t="s">
        <v>51</v>
      </c>
      <c r="H33" s="100" t="s">
        <v>68</v>
      </c>
      <c r="I33" s="94" t="s">
        <v>280</v>
      </c>
      <c r="J33" s="98" t="s">
        <v>169</v>
      </c>
      <c r="K33" s="94" t="s">
        <v>41</v>
      </c>
      <c r="L33" s="158">
        <v>500</v>
      </c>
      <c r="M33" s="158">
        <v>500</v>
      </c>
      <c r="N33" s="158">
        <v>500</v>
      </c>
    </row>
    <row r="34" spans="1:14" ht="37.5" customHeight="1" x14ac:dyDescent="0.2">
      <c r="A34" s="56"/>
      <c r="B34" s="105" t="s">
        <v>244</v>
      </c>
      <c r="C34" s="54">
        <v>64</v>
      </c>
      <c r="D34" s="54">
        <v>0</v>
      </c>
      <c r="E34" s="54">
        <v>12</v>
      </c>
      <c r="F34" s="42"/>
      <c r="G34" s="102"/>
      <c r="H34" s="102"/>
      <c r="I34" s="102"/>
      <c r="J34" s="104"/>
      <c r="K34" s="102"/>
      <c r="L34" s="160">
        <f t="shared" ref="L34:N35" si="7">L35</f>
        <v>63999</v>
      </c>
      <c r="M34" s="160">
        <f t="shared" si="7"/>
        <v>64678</v>
      </c>
      <c r="N34" s="160">
        <f t="shared" si="7"/>
        <v>67003</v>
      </c>
    </row>
    <row r="35" spans="1:14" ht="15.75" customHeight="1" x14ac:dyDescent="0.2">
      <c r="A35" s="56"/>
      <c r="B35" s="221" t="s">
        <v>252</v>
      </c>
      <c r="C35" s="54">
        <v>64</v>
      </c>
      <c r="D35" s="54">
        <v>0</v>
      </c>
      <c r="E35" s="54">
        <v>12</v>
      </c>
      <c r="F35" s="42">
        <v>864</v>
      </c>
      <c r="G35" s="102"/>
      <c r="H35" s="102"/>
      <c r="I35" s="102"/>
      <c r="J35" s="104"/>
      <c r="K35" s="102"/>
      <c r="L35" s="160">
        <f t="shared" si="7"/>
        <v>63999</v>
      </c>
      <c r="M35" s="160">
        <f t="shared" si="7"/>
        <v>64678</v>
      </c>
      <c r="N35" s="160">
        <f t="shared" si="7"/>
        <v>67003</v>
      </c>
    </row>
    <row r="36" spans="1:14" s="40" customFormat="1" ht="28.5" customHeight="1" x14ac:dyDescent="0.2">
      <c r="A36" s="200" t="s">
        <v>126</v>
      </c>
      <c r="B36" s="200" t="s">
        <v>340</v>
      </c>
      <c r="C36" s="54">
        <v>64</v>
      </c>
      <c r="D36" s="54">
        <v>0</v>
      </c>
      <c r="E36" s="54">
        <v>12</v>
      </c>
      <c r="F36" s="42">
        <v>864</v>
      </c>
      <c r="G36" s="94" t="s">
        <v>52</v>
      </c>
      <c r="H36" s="94" t="s">
        <v>54</v>
      </c>
      <c r="I36" s="94" t="s">
        <v>245</v>
      </c>
      <c r="J36" s="98" t="s">
        <v>128</v>
      </c>
      <c r="K36" s="94"/>
      <c r="L36" s="158">
        <f>L37+L39</f>
        <v>63999</v>
      </c>
      <c r="M36" s="158">
        <f>M37+M39</f>
        <v>64678</v>
      </c>
      <c r="N36" s="158">
        <f>N37+N39</f>
        <v>67003</v>
      </c>
    </row>
    <row r="37" spans="1:14" ht="60.75" customHeight="1" x14ac:dyDescent="0.2">
      <c r="A37" s="222"/>
      <c r="B37" s="88" t="s">
        <v>114</v>
      </c>
      <c r="C37" s="54">
        <v>64</v>
      </c>
      <c r="D37" s="54">
        <v>0</v>
      </c>
      <c r="E37" s="54">
        <v>12</v>
      </c>
      <c r="F37" s="42">
        <v>864</v>
      </c>
      <c r="G37" s="94" t="s">
        <v>52</v>
      </c>
      <c r="H37" s="94" t="s">
        <v>54</v>
      </c>
      <c r="I37" s="94" t="s">
        <v>245</v>
      </c>
      <c r="J37" s="98" t="s">
        <v>128</v>
      </c>
      <c r="K37" s="94" t="s">
        <v>32</v>
      </c>
      <c r="L37" s="158">
        <f>L38</f>
        <v>59303</v>
      </c>
      <c r="M37" s="158">
        <f t="shared" ref="M37:N37" si="8">M38</f>
        <v>59303</v>
      </c>
      <c r="N37" s="158">
        <f t="shared" si="8"/>
        <v>59303</v>
      </c>
    </row>
    <row r="38" spans="1:14" ht="27.75" customHeight="1" x14ac:dyDescent="0.2">
      <c r="A38" s="56"/>
      <c r="B38" s="48" t="s">
        <v>117</v>
      </c>
      <c r="C38" s="54">
        <v>64</v>
      </c>
      <c r="D38" s="54">
        <v>0</v>
      </c>
      <c r="E38" s="54">
        <v>12</v>
      </c>
      <c r="F38" s="42">
        <v>864</v>
      </c>
      <c r="G38" s="94" t="s">
        <v>52</v>
      </c>
      <c r="H38" s="94" t="s">
        <v>54</v>
      </c>
      <c r="I38" s="94" t="s">
        <v>245</v>
      </c>
      <c r="J38" s="99" t="s">
        <v>128</v>
      </c>
      <c r="K38" s="94" t="s">
        <v>33</v>
      </c>
      <c r="L38" s="158">
        <v>59303</v>
      </c>
      <c r="M38" s="158">
        <v>59303</v>
      </c>
      <c r="N38" s="158">
        <v>59303</v>
      </c>
    </row>
    <row r="39" spans="1:14" ht="27.75" customHeight="1" x14ac:dyDescent="0.2">
      <c r="A39" s="56"/>
      <c r="B39" s="174" t="s">
        <v>362</v>
      </c>
      <c r="C39" s="54">
        <v>64</v>
      </c>
      <c r="D39" s="54">
        <v>0</v>
      </c>
      <c r="E39" s="54">
        <v>12</v>
      </c>
      <c r="F39" s="42">
        <v>864</v>
      </c>
      <c r="G39" s="94" t="s">
        <v>52</v>
      </c>
      <c r="H39" s="94" t="s">
        <v>54</v>
      </c>
      <c r="I39" s="94" t="s">
        <v>245</v>
      </c>
      <c r="J39" s="99" t="s">
        <v>128</v>
      </c>
      <c r="K39" s="94" t="s">
        <v>34</v>
      </c>
      <c r="L39" s="158">
        <f>L40</f>
        <v>4696</v>
      </c>
      <c r="M39" s="158">
        <f>M40</f>
        <v>5375</v>
      </c>
      <c r="N39" s="158">
        <f>N40</f>
        <v>7700</v>
      </c>
    </row>
    <row r="40" spans="1:14" ht="27.75" customHeight="1" x14ac:dyDescent="0.2">
      <c r="A40" s="56"/>
      <c r="B40" s="49" t="s">
        <v>122</v>
      </c>
      <c r="C40" s="54">
        <v>64</v>
      </c>
      <c r="D40" s="54">
        <v>0</v>
      </c>
      <c r="E40" s="54">
        <v>12</v>
      </c>
      <c r="F40" s="42">
        <v>864</v>
      </c>
      <c r="G40" s="94" t="s">
        <v>52</v>
      </c>
      <c r="H40" s="94" t="s">
        <v>54</v>
      </c>
      <c r="I40" s="94" t="s">
        <v>245</v>
      </c>
      <c r="J40" s="99" t="s">
        <v>128</v>
      </c>
      <c r="K40" s="94" t="s">
        <v>35</v>
      </c>
      <c r="L40" s="158">
        <v>4696</v>
      </c>
      <c r="M40" s="158">
        <v>5375</v>
      </c>
      <c r="N40" s="158">
        <v>7700</v>
      </c>
    </row>
    <row r="41" spans="1:14" ht="40.5" customHeight="1" x14ac:dyDescent="0.2">
      <c r="A41" s="56"/>
      <c r="B41" s="105" t="s">
        <v>241</v>
      </c>
      <c r="C41" s="54">
        <v>64</v>
      </c>
      <c r="D41" s="54">
        <v>0</v>
      </c>
      <c r="E41" s="54">
        <v>13</v>
      </c>
      <c r="F41" s="42"/>
      <c r="G41" s="102"/>
      <c r="H41" s="103"/>
      <c r="I41" s="102"/>
      <c r="J41" s="104"/>
      <c r="K41" s="102"/>
      <c r="L41" s="160">
        <f t="shared" ref="L41:N42" si="9">L42</f>
        <v>112400</v>
      </c>
      <c r="M41" s="160">
        <f t="shared" si="9"/>
        <v>112400</v>
      </c>
      <c r="N41" s="160">
        <f t="shared" si="9"/>
        <v>112400</v>
      </c>
    </row>
    <row r="42" spans="1:14" ht="14.25" customHeight="1" x14ac:dyDescent="0.2">
      <c r="A42" s="56"/>
      <c r="B42" s="221" t="s">
        <v>252</v>
      </c>
      <c r="C42" s="54">
        <v>64</v>
      </c>
      <c r="D42" s="54">
        <v>0</v>
      </c>
      <c r="E42" s="54">
        <v>13</v>
      </c>
      <c r="F42" s="42">
        <v>864</v>
      </c>
      <c r="G42" s="102"/>
      <c r="H42" s="103"/>
      <c r="I42" s="102"/>
      <c r="J42" s="104"/>
      <c r="K42" s="102"/>
      <c r="L42" s="160">
        <f t="shared" si="9"/>
        <v>112400</v>
      </c>
      <c r="M42" s="160">
        <f t="shared" si="9"/>
        <v>112400</v>
      </c>
      <c r="N42" s="160">
        <f t="shared" si="9"/>
        <v>112400</v>
      </c>
    </row>
    <row r="43" spans="1:14" ht="15" customHeight="1" x14ac:dyDescent="0.2">
      <c r="A43" s="200" t="s">
        <v>129</v>
      </c>
      <c r="B43" s="200" t="s">
        <v>129</v>
      </c>
      <c r="C43" s="54">
        <v>64</v>
      </c>
      <c r="D43" s="54">
        <v>0</v>
      </c>
      <c r="E43" s="54">
        <v>13</v>
      </c>
      <c r="F43" s="42">
        <v>864</v>
      </c>
      <c r="G43" s="94" t="s">
        <v>54</v>
      </c>
      <c r="H43" s="94" t="s">
        <v>65</v>
      </c>
      <c r="I43" s="100" t="s">
        <v>281</v>
      </c>
      <c r="J43" s="98" t="s">
        <v>131</v>
      </c>
      <c r="K43" s="94"/>
      <c r="L43" s="158">
        <f>L44+L46+L48</f>
        <v>112400</v>
      </c>
      <c r="M43" s="158">
        <f>M44+M46+M48</f>
        <v>112400</v>
      </c>
      <c r="N43" s="158">
        <f>N44+N46+N48</f>
        <v>112400</v>
      </c>
    </row>
    <row r="44" spans="1:14" ht="60" customHeight="1" x14ac:dyDescent="0.2">
      <c r="A44" s="58"/>
      <c r="B44" s="88" t="s">
        <v>114</v>
      </c>
      <c r="C44" s="54">
        <v>64</v>
      </c>
      <c r="D44" s="54">
        <v>0</v>
      </c>
      <c r="E44" s="54">
        <v>13</v>
      </c>
      <c r="F44" s="42">
        <v>864</v>
      </c>
      <c r="G44" s="94" t="s">
        <v>54</v>
      </c>
      <c r="H44" s="100" t="s">
        <v>65</v>
      </c>
      <c r="I44" s="100" t="s">
        <v>281</v>
      </c>
      <c r="J44" s="98" t="s">
        <v>131</v>
      </c>
      <c r="K44" s="94" t="s">
        <v>32</v>
      </c>
      <c r="L44" s="158">
        <f>L45</f>
        <v>112400</v>
      </c>
      <c r="M44" s="158">
        <f t="shared" ref="M44:N44" si="10">M45</f>
        <v>112400</v>
      </c>
      <c r="N44" s="158">
        <f t="shared" si="10"/>
        <v>112400</v>
      </c>
    </row>
    <row r="45" spans="1:14" ht="27" customHeight="1" x14ac:dyDescent="0.2">
      <c r="A45" s="59"/>
      <c r="B45" s="48" t="s">
        <v>139</v>
      </c>
      <c r="C45" s="54">
        <v>64</v>
      </c>
      <c r="D45" s="54">
        <v>0</v>
      </c>
      <c r="E45" s="54">
        <v>13</v>
      </c>
      <c r="F45" s="42">
        <v>864</v>
      </c>
      <c r="G45" s="94" t="s">
        <v>54</v>
      </c>
      <c r="H45" s="100" t="s">
        <v>65</v>
      </c>
      <c r="I45" s="100" t="s">
        <v>281</v>
      </c>
      <c r="J45" s="99" t="s">
        <v>131</v>
      </c>
      <c r="K45" s="94" t="s">
        <v>351</v>
      </c>
      <c r="L45" s="158">
        <v>112400</v>
      </c>
      <c r="M45" s="158">
        <v>112400</v>
      </c>
      <c r="N45" s="158">
        <v>112400</v>
      </c>
    </row>
    <row r="46" spans="1:14" ht="27" customHeight="1" x14ac:dyDescent="0.2">
      <c r="A46" s="59"/>
      <c r="B46" s="174" t="s">
        <v>362</v>
      </c>
      <c r="C46" s="54">
        <v>64</v>
      </c>
      <c r="D46" s="54">
        <v>0</v>
      </c>
      <c r="E46" s="54">
        <v>13</v>
      </c>
      <c r="F46" s="42">
        <v>864</v>
      </c>
      <c r="G46" s="94" t="s">
        <v>54</v>
      </c>
      <c r="H46" s="100" t="s">
        <v>65</v>
      </c>
      <c r="I46" s="100" t="s">
        <v>281</v>
      </c>
      <c r="J46" s="98" t="s">
        <v>131</v>
      </c>
      <c r="K46" s="94" t="s">
        <v>34</v>
      </c>
      <c r="L46" s="158">
        <f>L47</f>
        <v>0</v>
      </c>
      <c r="M46" s="158">
        <f>M47</f>
        <v>0</v>
      </c>
      <c r="N46" s="158">
        <f>N47</f>
        <v>0</v>
      </c>
    </row>
    <row r="47" spans="1:14" ht="27" customHeight="1" x14ac:dyDescent="0.2">
      <c r="A47" s="59"/>
      <c r="B47" s="49" t="s">
        <v>122</v>
      </c>
      <c r="C47" s="54">
        <v>64</v>
      </c>
      <c r="D47" s="54">
        <v>0</v>
      </c>
      <c r="E47" s="54">
        <v>13</v>
      </c>
      <c r="F47" s="42">
        <v>864</v>
      </c>
      <c r="G47" s="94" t="s">
        <v>54</v>
      </c>
      <c r="H47" s="100" t="s">
        <v>65</v>
      </c>
      <c r="I47" s="100" t="s">
        <v>281</v>
      </c>
      <c r="J47" s="99" t="s">
        <v>131</v>
      </c>
      <c r="K47" s="94" t="s">
        <v>35</v>
      </c>
      <c r="L47" s="158">
        <v>0</v>
      </c>
      <c r="M47" s="158">
        <v>0</v>
      </c>
      <c r="N47" s="158">
        <v>0</v>
      </c>
    </row>
    <row r="48" spans="1:14" ht="38.25" customHeight="1" x14ac:dyDescent="0.2">
      <c r="A48" s="226"/>
      <c r="B48" s="174" t="s">
        <v>137</v>
      </c>
      <c r="C48" s="54">
        <v>64</v>
      </c>
      <c r="D48" s="54">
        <v>0</v>
      </c>
      <c r="E48" s="54">
        <v>13</v>
      </c>
      <c r="F48" s="42">
        <v>864</v>
      </c>
      <c r="G48" s="94" t="s">
        <v>54</v>
      </c>
      <c r="H48" s="100" t="s">
        <v>65</v>
      </c>
      <c r="I48" s="100" t="s">
        <v>281</v>
      </c>
      <c r="J48" s="99"/>
      <c r="K48" s="94" t="s">
        <v>42</v>
      </c>
      <c r="L48" s="158">
        <f>L49</f>
        <v>0</v>
      </c>
      <c r="M48" s="158">
        <f>M49</f>
        <v>0</v>
      </c>
      <c r="N48" s="158">
        <f>N49</f>
        <v>0</v>
      </c>
    </row>
    <row r="49" spans="1:15" ht="40.5" customHeight="1" x14ac:dyDescent="0.2">
      <c r="A49" s="226"/>
      <c r="B49" s="174" t="s">
        <v>339</v>
      </c>
      <c r="C49" s="54">
        <v>64</v>
      </c>
      <c r="D49" s="54">
        <v>0</v>
      </c>
      <c r="E49" s="54">
        <v>13</v>
      </c>
      <c r="F49" s="42">
        <v>864</v>
      </c>
      <c r="G49" s="94" t="s">
        <v>54</v>
      </c>
      <c r="H49" s="100" t="s">
        <v>65</v>
      </c>
      <c r="I49" s="100" t="s">
        <v>281</v>
      </c>
      <c r="J49" s="99"/>
      <c r="K49" s="94" t="s">
        <v>250</v>
      </c>
      <c r="L49" s="55"/>
      <c r="M49" s="55"/>
      <c r="N49" s="55"/>
    </row>
    <row r="50" spans="1:15" s="52" customFormat="1" ht="26.25" customHeight="1" x14ac:dyDescent="0.2">
      <c r="A50" s="111"/>
      <c r="B50" s="112" t="s">
        <v>247</v>
      </c>
      <c r="C50" s="54">
        <v>64</v>
      </c>
      <c r="D50" s="54">
        <v>0</v>
      </c>
      <c r="E50" s="54">
        <v>14</v>
      </c>
      <c r="F50" s="42"/>
      <c r="G50" s="108"/>
      <c r="H50" s="108"/>
      <c r="I50" s="107"/>
      <c r="J50" s="108"/>
      <c r="K50" s="108"/>
      <c r="L50" s="160">
        <f>L51</f>
        <v>1375181.66</v>
      </c>
      <c r="M50" s="160">
        <f>M51</f>
        <v>1451102.78</v>
      </c>
      <c r="N50" s="160">
        <f>N51</f>
        <v>1527956.31</v>
      </c>
    </row>
    <row r="51" spans="1:15" s="51" customFormat="1" ht="16.5" customHeight="1" x14ac:dyDescent="0.2">
      <c r="A51" s="62"/>
      <c r="B51" s="221" t="s">
        <v>252</v>
      </c>
      <c r="C51" s="54">
        <v>64</v>
      </c>
      <c r="D51" s="54">
        <v>0</v>
      </c>
      <c r="E51" s="54">
        <v>14</v>
      </c>
      <c r="F51" s="42">
        <v>864</v>
      </c>
      <c r="G51" s="108"/>
      <c r="H51" s="108"/>
      <c r="I51" s="107"/>
      <c r="J51" s="108"/>
      <c r="K51" s="108"/>
      <c r="L51" s="160">
        <f>L52+L55</f>
        <v>1375181.66</v>
      </c>
      <c r="M51" s="160">
        <f>M52+M55</f>
        <v>1451102.78</v>
      </c>
      <c r="N51" s="160">
        <f>N52+N55</f>
        <v>1527956.31</v>
      </c>
    </row>
    <row r="52" spans="1:15" s="3" customFormat="1" ht="181.5" customHeight="1" x14ac:dyDescent="0.2">
      <c r="A52" s="293" t="s">
        <v>345</v>
      </c>
      <c r="B52" s="293"/>
      <c r="C52" s="54">
        <v>64</v>
      </c>
      <c r="D52" s="54">
        <v>0</v>
      </c>
      <c r="E52" s="54">
        <v>14</v>
      </c>
      <c r="F52" s="42">
        <v>864</v>
      </c>
      <c r="G52" s="97" t="s">
        <v>57</v>
      </c>
      <c r="H52" s="97" t="s">
        <v>51</v>
      </c>
      <c r="I52" s="97" t="s">
        <v>282</v>
      </c>
      <c r="J52" s="97" t="s">
        <v>170</v>
      </c>
      <c r="K52" s="97"/>
      <c r="L52" s="158">
        <f>L53</f>
        <v>1360981.66</v>
      </c>
      <c r="M52" s="158">
        <f t="shared" ref="M52:N53" si="11">M53</f>
        <v>1436902.78</v>
      </c>
      <c r="N52" s="158">
        <f t="shared" si="11"/>
        <v>1513756.31</v>
      </c>
    </row>
    <row r="53" spans="1:15" s="3" customFormat="1" ht="27" customHeight="1" x14ac:dyDescent="0.2">
      <c r="A53" s="88"/>
      <c r="B53" s="89" t="s">
        <v>121</v>
      </c>
      <c r="C53" s="54">
        <v>64</v>
      </c>
      <c r="D53" s="54">
        <v>0</v>
      </c>
      <c r="E53" s="54">
        <v>14</v>
      </c>
      <c r="F53" s="42">
        <v>864</v>
      </c>
      <c r="G53" s="97" t="s">
        <v>57</v>
      </c>
      <c r="H53" s="97" t="s">
        <v>51</v>
      </c>
      <c r="I53" s="97" t="s">
        <v>282</v>
      </c>
      <c r="J53" s="97" t="s">
        <v>170</v>
      </c>
      <c r="K53" s="97" t="s">
        <v>34</v>
      </c>
      <c r="L53" s="158">
        <f>L54</f>
        <v>1360981.66</v>
      </c>
      <c r="M53" s="158">
        <f t="shared" si="11"/>
        <v>1436902.78</v>
      </c>
      <c r="N53" s="158">
        <f t="shared" si="11"/>
        <v>1513756.31</v>
      </c>
      <c r="O53" s="204"/>
    </row>
    <row r="54" spans="1:15" s="3" customFormat="1" ht="27" customHeight="1" x14ac:dyDescent="0.2">
      <c r="A54" s="88"/>
      <c r="B54" s="89" t="s">
        <v>122</v>
      </c>
      <c r="C54" s="54">
        <v>64</v>
      </c>
      <c r="D54" s="54">
        <v>0</v>
      </c>
      <c r="E54" s="54">
        <v>14</v>
      </c>
      <c r="F54" s="42">
        <v>864</v>
      </c>
      <c r="G54" s="97" t="s">
        <v>57</v>
      </c>
      <c r="H54" s="97" t="s">
        <v>51</v>
      </c>
      <c r="I54" s="97" t="s">
        <v>282</v>
      </c>
      <c r="J54" s="97" t="s">
        <v>170</v>
      </c>
      <c r="K54" s="97" t="s">
        <v>35</v>
      </c>
      <c r="L54" s="158">
        <f>1375181.66-14200</f>
        <v>1360981.66</v>
      </c>
      <c r="M54" s="158">
        <f>1451102.78-14200</f>
        <v>1436902.78</v>
      </c>
      <c r="N54" s="158">
        <f>1527956.31-14200</f>
        <v>1513756.31</v>
      </c>
    </row>
    <row r="55" spans="1:15" s="51" customFormat="1" ht="15" customHeight="1" x14ac:dyDescent="0.2">
      <c r="A55" s="62"/>
      <c r="B55" s="200" t="s">
        <v>36</v>
      </c>
      <c r="C55" s="54">
        <v>64</v>
      </c>
      <c r="D55" s="54">
        <v>0</v>
      </c>
      <c r="E55" s="54">
        <v>14</v>
      </c>
      <c r="F55" s="42">
        <v>864</v>
      </c>
      <c r="G55" s="101" t="s">
        <v>57</v>
      </c>
      <c r="H55" s="101" t="s">
        <v>51</v>
      </c>
      <c r="I55" s="97" t="s">
        <v>282</v>
      </c>
      <c r="J55" s="101"/>
      <c r="K55" s="101" t="s">
        <v>37</v>
      </c>
      <c r="L55" s="158">
        <f>L56</f>
        <v>14200</v>
      </c>
      <c r="M55" s="158">
        <f>M56</f>
        <v>14200</v>
      </c>
      <c r="N55" s="158">
        <f>N56</f>
        <v>14200</v>
      </c>
    </row>
    <row r="56" spans="1:15" s="51" customFormat="1" ht="15" customHeight="1" x14ac:dyDescent="0.2">
      <c r="A56" s="62"/>
      <c r="B56" s="222" t="s">
        <v>261</v>
      </c>
      <c r="C56" s="54">
        <v>64</v>
      </c>
      <c r="D56" s="54">
        <v>0</v>
      </c>
      <c r="E56" s="54">
        <v>14</v>
      </c>
      <c r="F56" s="42">
        <v>864</v>
      </c>
      <c r="G56" s="101" t="s">
        <v>57</v>
      </c>
      <c r="H56" s="101" t="s">
        <v>51</v>
      </c>
      <c r="I56" s="97" t="s">
        <v>282</v>
      </c>
      <c r="J56" s="101"/>
      <c r="K56" s="101" t="s">
        <v>262</v>
      </c>
      <c r="L56" s="158">
        <v>14200</v>
      </c>
      <c r="M56" s="158">
        <v>14200</v>
      </c>
      <c r="N56" s="158">
        <v>14200</v>
      </c>
    </row>
    <row r="57" spans="1:15" ht="38.25" customHeight="1" x14ac:dyDescent="0.2">
      <c r="A57" s="60"/>
      <c r="B57" s="109" t="s">
        <v>246</v>
      </c>
      <c r="C57" s="54">
        <v>64</v>
      </c>
      <c r="D57" s="54">
        <v>0</v>
      </c>
      <c r="E57" s="54">
        <v>15</v>
      </c>
      <c r="F57" s="42"/>
      <c r="G57" s="102"/>
      <c r="H57" s="102"/>
      <c r="I57" s="102"/>
      <c r="J57" s="110"/>
      <c r="K57" s="102"/>
      <c r="L57" s="160">
        <f>L58</f>
        <v>178055.6</v>
      </c>
      <c r="M57" s="160">
        <f t="shared" ref="M57:N57" si="12">M58</f>
        <v>71255.600000000006</v>
      </c>
      <c r="N57" s="160">
        <f t="shared" si="12"/>
        <v>129555.6</v>
      </c>
    </row>
    <row r="58" spans="1:15" ht="15" customHeight="1" x14ac:dyDescent="0.2">
      <c r="A58" s="60"/>
      <c r="B58" s="221" t="s">
        <v>252</v>
      </c>
      <c r="C58" s="54">
        <v>64</v>
      </c>
      <c r="D58" s="54">
        <v>0</v>
      </c>
      <c r="E58" s="54">
        <v>15</v>
      </c>
      <c r="F58" s="42">
        <v>864</v>
      </c>
      <c r="G58" s="102"/>
      <c r="H58" s="102"/>
      <c r="I58" s="102"/>
      <c r="J58" s="110"/>
      <c r="K58" s="102"/>
      <c r="L58" s="160">
        <f>L59+L62+L65+L68+L71</f>
        <v>178055.6</v>
      </c>
      <c r="M58" s="160">
        <f>M59+M62+M65+M68+M71</f>
        <v>71255.600000000006</v>
      </c>
      <c r="N58" s="160">
        <f>N59+N62+N65+N68+N71</f>
        <v>129555.6</v>
      </c>
    </row>
    <row r="59" spans="1:15" s="3" customFormat="1" ht="15" customHeight="1" x14ac:dyDescent="0.2">
      <c r="A59" s="287" t="s">
        <v>360</v>
      </c>
      <c r="B59" s="288"/>
      <c r="C59" s="54">
        <v>64</v>
      </c>
      <c r="D59" s="54">
        <v>0</v>
      </c>
      <c r="E59" s="54">
        <v>15</v>
      </c>
      <c r="F59" s="42">
        <v>864</v>
      </c>
      <c r="G59" s="97" t="s">
        <v>57</v>
      </c>
      <c r="H59" s="97" t="s">
        <v>54</v>
      </c>
      <c r="I59" s="97" t="s">
        <v>284</v>
      </c>
      <c r="J59" s="97" t="s">
        <v>133</v>
      </c>
      <c r="K59" s="97"/>
      <c r="L59" s="158">
        <f t="shared" ref="L59:N60" si="13">L60</f>
        <v>160971</v>
      </c>
      <c r="M59" s="158">
        <f t="shared" si="13"/>
        <v>54171</v>
      </c>
      <c r="N59" s="158">
        <f t="shared" si="13"/>
        <v>112471</v>
      </c>
    </row>
    <row r="60" spans="1:15" s="3" customFormat="1" ht="26.25" customHeight="1" x14ac:dyDescent="0.2">
      <c r="A60" s="56"/>
      <c r="B60" s="89" t="s">
        <v>121</v>
      </c>
      <c r="C60" s="54">
        <v>64</v>
      </c>
      <c r="D60" s="54">
        <v>0</v>
      </c>
      <c r="E60" s="54">
        <v>15</v>
      </c>
      <c r="F60" s="42">
        <v>864</v>
      </c>
      <c r="G60" s="97" t="s">
        <v>57</v>
      </c>
      <c r="H60" s="97" t="s">
        <v>54</v>
      </c>
      <c r="I60" s="97" t="s">
        <v>284</v>
      </c>
      <c r="J60" s="97" t="s">
        <v>133</v>
      </c>
      <c r="K60" s="97" t="s">
        <v>34</v>
      </c>
      <c r="L60" s="158">
        <f t="shared" si="13"/>
        <v>160971</v>
      </c>
      <c r="M60" s="158">
        <f t="shared" si="13"/>
        <v>54171</v>
      </c>
      <c r="N60" s="158">
        <f t="shared" si="13"/>
        <v>112471</v>
      </c>
    </row>
    <row r="61" spans="1:15" s="3" customFormat="1" ht="26.25" customHeight="1" x14ac:dyDescent="0.2">
      <c r="A61" s="56"/>
      <c r="B61" s="89" t="s">
        <v>122</v>
      </c>
      <c r="C61" s="54">
        <v>64</v>
      </c>
      <c r="D61" s="54">
        <v>0</v>
      </c>
      <c r="E61" s="54">
        <v>15</v>
      </c>
      <c r="F61" s="42">
        <v>864</v>
      </c>
      <c r="G61" s="97" t="s">
        <v>57</v>
      </c>
      <c r="H61" s="97" t="s">
        <v>54</v>
      </c>
      <c r="I61" s="97" t="s">
        <v>284</v>
      </c>
      <c r="J61" s="97" t="s">
        <v>133</v>
      </c>
      <c r="K61" s="97" t="s">
        <v>35</v>
      </c>
      <c r="L61" s="158">
        <v>160971</v>
      </c>
      <c r="M61" s="158">
        <v>54171</v>
      </c>
      <c r="N61" s="158">
        <v>112471</v>
      </c>
    </row>
    <row r="62" spans="1:15" s="3" customFormat="1" ht="25.5" customHeight="1" x14ac:dyDescent="0.2">
      <c r="A62" s="294" t="s">
        <v>135</v>
      </c>
      <c r="B62" s="294"/>
      <c r="C62" s="54">
        <v>64</v>
      </c>
      <c r="D62" s="54">
        <v>0</v>
      </c>
      <c r="E62" s="54">
        <v>15</v>
      </c>
      <c r="F62" s="42">
        <v>864</v>
      </c>
      <c r="G62" s="97" t="s">
        <v>57</v>
      </c>
      <c r="H62" s="97" t="s">
        <v>54</v>
      </c>
      <c r="I62" s="97" t="s">
        <v>285</v>
      </c>
      <c r="J62" s="97" t="s">
        <v>136</v>
      </c>
      <c r="K62" s="97"/>
      <c r="L62" s="158">
        <f t="shared" ref="L62:N63" si="14">L63</f>
        <v>3000</v>
      </c>
      <c r="M62" s="158">
        <f t="shared" si="14"/>
        <v>3000</v>
      </c>
      <c r="N62" s="158">
        <f t="shared" si="14"/>
        <v>3000</v>
      </c>
    </row>
    <row r="63" spans="1:15" s="3" customFormat="1" ht="26.25" customHeight="1" x14ac:dyDescent="0.2">
      <c r="A63" s="56"/>
      <c r="B63" s="89" t="s">
        <v>121</v>
      </c>
      <c r="C63" s="54">
        <v>64</v>
      </c>
      <c r="D63" s="54">
        <v>0</v>
      </c>
      <c r="E63" s="54">
        <v>15</v>
      </c>
      <c r="F63" s="42">
        <v>864</v>
      </c>
      <c r="G63" s="97" t="s">
        <v>57</v>
      </c>
      <c r="H63" s="97" t="s">
        <v>54</v>
      </c>
      <c r="I63" s="97" t="s">
        <v>285</v>
      </c>
      <c r="J63" s="97" t="s">
        <v>136</v>
      </c>
      <c r="K63" s="97" t="s">
        <v>34</v>
      </c>
      <c r="L63" s="158">
        <f t="shared" si="14"/>
        <v>3000</v>
      </c>
      <c r="M63" s="158">
        <f t="shared" si="14"/>
        <v>3000</v>
      </c>
      <c r="N63" s="158">
        <f t="shared" si="14"/>
        <v>3000</v>
      </c>
    </row>
    <row r="64" spans="1:15" ht="26.25" customHeight="1" x14ac:dyDescent="0.2">
      <c r="A64" s="56"/>
      <c r="B64" s="89" t="s">
        <v>122</v>
      </c>
      <c r="C64" s="54">
        <v>64</v>
      </c>
      <c r="D64" s="54">
        <v>0</v>
      </c>
      <c r="E64" s="54">
        <v>15</v>
      </c>
      <c r="F64" s="42">
        <v>864</v>
      </c>
      <c r="G64" s="97" t="s">
        <v>57</v>
      </c>
      <c r="H64" s="97" t="s">
        <v>54</v>
      </c>
      <c r="I64" s="97" t="s">
        <v>285</v>
      </c>
      <c r="J64" s="97" t="s">
        <v>136</v>
      </c>
      <c r="K64" s="97" t="s">
        <v>35</v>
      </c>
      <c r="L64" s="158">
        <v>3000</v>
      </c>
      <c r="M64" s="158">
        <v>3000</v>
      </c>
      <c r="N64" s="158">
        <v>3000</v>
      </c>
    </row>
    <row r="65" spans="1:14" s="51" customFormat="1" ht="15.75" customHeight="1" x14ac:dyDescent="0.2">
      <c r="A65" s="62"/>
      <c r="B65" s="227" t="s">
        <v>359</v>
      </c>
      <c r="C65" s="54">
        <v>64</v>
      </c>
      <c r="D65" s="54">
        <v>0</v>
      </c>
      <c r="E65" s="54">
        <v>15</v>
      </c>
      <c r="F65" s="42">
        <v>864</v>
      </c>
      <c r="G65" s="97" t="s">
        <v>57</v>
      </c>
      <c r="H65" s="97" t="s">
        <v>54</v>
      </c>
      <c r="I65" s="97" t="s">
        <v>286</v>
      </c>
      <c r="J65" s="97" t="s">
        <v>136</v>
      </c>
      <c r="K65" s="97"/>
      <c r="L65" s="158">
        <f>L66</f>
        <v>4700</v>
      </c>
      <c r="M65" s="158">
        <f t="shared" ref="M65:N66" si="15">M66</f>
        <v>4700</v>
      </c>
      <c r="N65" s="158">
        <f t="shared" si="15"/>
        <v>4700</v>
      </c>
    </row>
    <row r="66" spans="1:14" s="51" customFormat="1" ht="27.75" customHeight="1" x14ac:dyDescent="0.2">
      <c r="A66" s="62"/>
      <c r="B66" s="89" t="s">
        <v>121</v>
      </c>
      <c r="C66" s="54">
        <v>64</v>
      </c>
      <c r="D66" s="54">
        <v>0</v>
      </c>
      <c r="E66" s="54">
        <v>15</v>
      </c>
      <c r="F66" s="42">
        <v>864</v>
      </c>
      <c r="G66" s="97" t="s">
        <v>57</v>
      </c>
      <c r="H66" s="97" t="s">
        <v>54</v>
      </c>
      <c r="I66" s="97" t="s">
        <v>286</v>
      </c>
      <c r="J66" s="97" t="s">
        <v>136</v>
      </c>
      <c r="K66" s="97" t="s">
        <v>34</v>
      </c>
      <c r="L66" s="158">
        <f>L67</f>
        <v>4700</v>
      </c>
      <c r="M66" s="158">
        <f t="shared" si="15"/>
        <v>4700</v>
      </c>
      <c r="N66" s="158">
        <f t="shared" si="15"/>
        <v>4700</v>
      </c>
    </row>
    <row r="67" spans="1:14" s="51" customFormat="1" ht="27.75" customHeight="1" x14ac:dyDescent="0.2">
      <c r="A67" s="62"/>
      <c r="B67" s="89" t="s">
        <v>122</v>
      </c>
      <c r="C67" s="54">
        <v>64</v>
      </c>
      <c r="D67" s="54">
        <v>0</v>
      </c>
      <c r="E67" s="54">
        <v>15</v>
      </c>
      <c r="F67" s="42">
        <v>864</v>
      </c>
      <c r="G67" s="97" t="s">
        <v>57</v>
      </c>
      <c r="H67" s="97" t="s">
        <v>54</v>
      </c>
      <c r="I67" s="97" t="s">
        <v>286</v>
      </c>
      <c r="J67" s="97" t="s">
        <v>136</v>
      </c>
      <c r="K67" s="97" t="s">
        <v>35</v>
      </c>
      <c r="L67" s="158">
        <v>4700</v>
      </c>
      <c r="M67" s="158">
        <v>4700</v>
      </c>
      <c r="N67" s="158">
        <v>4700</v>
      </c>
    </row>
    <row r="68" spans="1:14" ht="78" customHeight="1" x14ac:dyDescent="0.2">
      <c r="A68" s="60"/>
      <c r="B68" s="114" t="s">
        <v>269</v>
      </c>
      <c r="C68" s="54">
        <v>64</v>
      </c>
      <c r="D68" s="54">
        <v>0</v>
      </c>
      <c r="E68" s="54">
        <v>15</v>
      </c>
      <c r="F68" s="42">
        <v>864</v>
      </c>
      <c r="G68" s="102"/>
      <c r="H68" s="102"/>
      <c r="I68" s="94" t="s">
        <v>283</v>
      </c>
      <c r="J68" s="110"/>
      <c r="K68" s="102"/>
      <c r="L68" s="158">
        <f>L69</f>
        <v>300</v>
      </c>
      <c r="M68" s="158">
        <f t="shared" ref="M68:N69" si="16">M69</f>
        <v>300</v>
      </c>
      <c r="N68" s="158">
        <f t="shared" si="16"/>
        <v>300</v>
      </c>
    </row>
    <row r="69" spans="1:14" ht="27" customHeight="1" x14ac:dyDescent="0.2">
      <c r="A69" s="60"/>
      <c r="B69" s="89" t="s">
        <v>121</v>
      </c>
      <c r="C69" s="54">
        <v>64</v>
      </c>
      <c r="D69" s="54">
        <v>0</v>
      </c>
      <c r="E69" s="54">
        <v>15</v>
      </c>
      <c r="F69" s="42">
        <v>864</v>
      </c>
      <c r="G69" s="94"/>
      <c r="H69" s="94"/>
      <c r="I69" s="94" t="s">
        <v>283</v>
      </c>
      <c r="J69" s="99"/>
      <c r="K69" s="94" t="s">
        <v>34</v>
      </c>
      <c r="L69" s="158">
        <f>L70</f>
        <v>300</v>
      </c>
      <c r="M69" s="158">
        <f t="shared" si="16"/>
        <v>300</v>
      </c>
      <c r="N69" s="158">
        <f t="shared" si="16"/>
        <v>300</v>
      </c>
    </row>
    <row r="70" spans="1:14" ht="27" customHeight="1" x14ac:dyDescent="0.2">
      <c r="A70" s="60"/>
      <c r="B70" s="89" t="s">
        <v>122</v>
      </c>
      <c r="C70" s="54">
        <v>64</v>
      </c>
      <c r="D70" s="54">
        <v>0</v>
      </c>
      <c r="E70" s="54">
        <v>15</v>
      </c>
      <c r="F70" s="42">
        <v>864</v>
      </c>
      <c r="G70" s="94"/>
      <c r="H70" s="94"/>
      <c r="I70" s="94" t="s">
        <v>283</v>
      </c>
      <c r="J70" s="99"/>
      <c r="K70" s="94" t="s">
        <v>35</v>
      </c>
      <c r="L70" s="158">
        <v>300</v>
      </c>
      <c r="M70" s="158">
        <v>300</v>
      </c>
      <c r="N70" s="158">
        <v>300</v>
      </c>
    </row>
    <row r="71" spans="1:14" ht="103.5" customHeight="1" x14ac:dyDescent="0.2">
      <c r="A71" s="60"/>
      <c r="B71" s="114" t="s">
        <v>346</v>
      </c>
      <c r="C71" s="54">
        <v>64</v>
      </c>
      <c r="D71" s="54">
        <v>0</v>
      </c>
      <c r="E71" s="54">
        <v>15</v>
      </c>
      <c r="F71" s="42">
        <v>864</v>
      </c>
      <c r="G71" s="102"/>
      <c r="H71" s="102"/>
      <c r="I71" s="94" t="s">
        <v>358</v>
      </c>
      <c r="J71" s="110"/>
      <c r="K71" s="102"/>
      <c r="L71" s="158">
        <f>L72</f>
        <v>9084.6</v>
      </c>
      <c r="M71" s="158">
        <f t="shared" ref="M71:N71" si="17">M72</f>
        <v>9084.6</v>
      </c>
      <c r="N71" s="158">
        <f t="shared" si="17"/>
        <v>9084.6</v>
      </c>
    </row>
    <row r="72" spans="1:14" ht="24" customHeight="1" x14ac:dyDescent="0.2">
      <c r="A72" s="60"/>
      <c r="B72" s="89" t="s">
        <v>121</v>
      </c>
      <c r="C72" s="54">
        <v>64</v>
      </c>
      <c r="D72" s="54">
        <v>0</v>
      </c>
      <c r="E72" s="54">
        <v>15</v>
      </c>
      <c r="F72" s="42">
        <v>864</v>
      </c>
      <c r="G72" s="94"/>
      <c r="H72" s="94"/>
      <c r="I72" s="94" t="s">
        <v>358</v>
      </c>
      <c r="J72" s="110"/>
      <c r="K72" s="94" t="s">
        <v>34</v>
      </c>
      <c r="L72" s="158">
        <f>L73</f>
        <v>9084.6</v>
      </c>
      <c r="M72" s="158">
        <f>M73</f>
        <v>9084.6</v>
      </c>
      <c r="N72" s="158">
        <f>N73</f>
        <v>9084.6</v>
      </c>
    </row>
    <row r="73" spans="1:14" ht="25.5" customHeight="1" x14ac:dyDescent="0.2">
      <c r="A73" s="60"/>
      <c r="B73" s="89" t="s">
        <v>122</v>
      </c>
      <c r="C73" s="54">
        <v>64</v>
      </c>
      <c r="D73" s="54">
        <v>0</v>
      </c>
      <c r="E73" s="54">
        <v>15</v>
      </c>
      <c r="F73" s="42">
        <v>864</v>
      </c>
      <c r="G73" s="94"/>
      <c r="H73" s="94"/>
      <c r="I73" s="94" t="s">
        <v>358</v>
      </c>
      <c r="J73" s="110"/>
      <c r="K73" s="94" t="s">
        <v>35</v>
      </c>
      <c r="L73" s="158">
        <v>9084.6</v>
      </c>
      <c r="M73" s="158">
        <v>9084.6</v>
      </c>
      <c r="N73" s="158">
        <v>9084.6</v>
      </c>
    </row>
    <row r="74" spans="1:14" ht="26.25" customHeight="1" x14ac:dyDescent="0.2">
      <c r="A74" s="165"/>
      <c r="B74" s="106" t="s">
        <v>242</v>
      </c>
      <c r="C74" s="54">
        <v>64</v>
      </c>
      <c r="D74" s="54">
        <v>0</v>
      </c>
      <c r="E74" s="54">
        <v>17</v>
      </c>
      <c r="F74" s="42"/>
      <c r="G74" s="102"/>
      <c r="H74" s="102"/>
      <c r="I74" s="102"/>
      <c r="J74" s="107"/>
      <c r="K74" s="102"/>
      <c r="L74" s="160">
        <f>L75</f>
        <v>99116.800000000003</v>
      </c>
      <c r="M74" s="160">
        <f t="shared" ref="M74:N77" si="18">M75</f>
        <v>254116.8</v>
      </c>
      <c r="N74" s="160">
        <f t="shared" si="18"/>
        <v>254116.8</v>
      </c>
    </row>
    <row r="75" spans="1:14" ht="15" customHeight="1" x14ac:dyDescent="0.2">
      <c r="A75" s="165"/>
      <c r="B75" s="221" t="s">
        <v>252</v>
      </c>
      <c r="C75" s="54">
        <v>64</v>
      </c>
      <c r="D75" s="54">
        <v>0</v>
      </c>
      <c r="E75" s="54">
        <v>17</v>
      </c>
      <c r="F75" s="42">
        <v>864</v>
      </c>
      <c r="G75" s="102"/>
      <c r="H75" s="102"/>
      <c r="I75" s="102"/>
      <c r="J75" s="107"/>
      <c r="K75" s="102"/>
      <c r="L75" s="160">
        <f>L76</f>
        <v>99116.800000000003</v>
      </c>
      <c r="M75" s="160">
        <f t="shared" si="18"/>
        <v>254116.8</v>
      </c>
      <c r="N75" s="160">
        <f t="shared" si="18"/>
        <v>254116.8</v>
      </c>
    </row>
    <row r="76" spans="1:14" ht="26.25" customHeight="1" x14ac:dyDescent="0.2">
      <c r="A76" s="165"/>
      <c r="B76" s="228" t="s">
        <v>350</v>
      </c>
      <c r="C76" s="54">
        <v>64</v>
      </c>
      <c r="D76" s="54">
        <v>0</v>
      </c>
      <c r="E76" s="54">
        <v>17</v>
      </c>
      <c r="F76" s="42">
        <v>864</v>
      </c>
      <c r="G76" s="94" t="s">
        <v>65</v>
      </c>
      <c r="H76" s="94" t="s">
        <v>51</v>
      </c>
      <c r="I76" s="94" t="s">
        <v>287</v>
      </c>
      <c r="J76" s="101" t="s">
        <v>233</v>
      </c>
      <c r="K76" s="94"/>
      <c r="L76" s="158">
        <f>L77</f>
        <v>99116.800000000003</v>
      </c>
      <c r="M76" s="158">
        <f t="shared" si="18"/>
        <v>254116.8</v>
      </c>
      <c r="N76" s="158">
        <f t="shared" si="18"/>
        <v>254116.8</v>
      </c>
    </row>
    <row r="77" spans="1:14" ht="25.5" customHeight="1" x14ac:dyDescent="0.2">
      <c r="A77" s="165"/>
      <c r="B77" s="90" t="s">
        <v>236</v>
      </c>
      <c r="C77" s="54">
        <v>64</v>
      </c>
      <c r="D77" s="54">
        <v>0</v>
      </c>
      <c r="E77" s="54">
        <v>17</v>
      </c>
      <c r="F77" s="42">
        <v>864</v>
      </c>
      <c r="G77" s="94" t="s">
        <v>65</v>
      </c>
      <c r="H77" s="94" t="s">
        <v>51</v>
      </c>
      <c r="I77" s="94" t="s">
        <v>287</v>
      </c>
      <c r="J77" s="101" t="s">
        <v>233</v>
      </c>
      <c r="K77" s="94" t="s">
        <v>235</v>
      </c>
      <c r="L77" s="158">
        <f>L78</f>
        <v>99116.800000000003</v>
      </c>
      <c r="M77" s="158">
        <f t="shared" si="18"/>
        <v>254116.8</v>
      </c>
      <c r="N77" s="158">
        <f t="shared" si="18"/>
        <v>254116.8</v>
      </c>
    </row>
    <row r="78" spans="1:14" ht="27" customHeight="1" x14ac:dyDescent="0.2">
      <c r="A78" s="165"/>
      <c r="B78" s="90" t="s">
        <v>363</v>
      </c>
      <c r="C78" s="54">
        <v>64</v>
      </c>
      <c r="D78" s="54">
        <v>0</v>
      </c>
      <c r="E78" s="54">
        <v>17</v>
      </c>
      <c r="F78" s="42">
        <v>864</v>
      </c>
      <c r="G78" s="94" t="s">
        <v>65</v>
      </c>
      <c r="H78" s="94" t="s">
        <v>51</v>
      </c>
      <c r="I78" s="94" t="s">
        <v>287</v>
      </c>
      <c r="J78" s="101" t="s">
        <v>233</v>
      </c>
      <c r="K78" s="94" t="s">
        <v>275</v>
      </c>
      <c r="L78" s="158">
        <v>99116.800000000003</v>
      </c>
      <c r="M78" s="158">
        <v>254116.8</v>
      </c>
      <c r="N78" s="158">
        <v>254116.8</v>
      </c>
    </row>
    <row r="79" spans="1:14" s="37" customFormat="1" ht="14.25" customHeight="1" x14ac:dyDescent="0.2">
      <c r="A79" s="164"/>
      <c r="B79" s="91" t="s">
        <v>243</v>
      </c>
      <c r="C79" s="54">
        <v>64</v>
      </c>
      <c r="D79" s="54">
        <v>0</v>
      </c>
      <c r="E79" s="54">
        <v>18</v>
      </c>
      <c r="F79" s="42"/>
      <c r="G79" s="102"/>
      <c r="H79" s="102"/>
      <c r="I79" s="102"/>
      <c r="J79" s="108"/>
      <c r="K79" s="102"/>
      <c r="L79" s="160">
        <f>L80</f>
        <v>4000</v>
      </c>
      <c r="M79" s="160">
        <f>M80</f>
        <v>4000</v>
      </c>
      <c r="N79" s="160">
        <f>N80</f>
        <v>4000</v>
      </c>
    </row>
    <row r="80" spans="1:14" s="37" customFormat="1" ht="14.25" customHeight="1" x14ac:dyDescent="0.2">
      <c r="A80" s="164"/>
      <c r="B80" s="221" t="s">
        <v>252</v>
      </c>
      <c r="C80" s="54">
        <v>64</v>
      </c>
      <c r="D80" s="54">
        <v>0</v>
      </c>
      <c r="E80" s="54">
        <v>18</v>
      </c>
      <c r="F80" s="42">
        <v>864</v>
      </c>
      <c r="G80" s="102"/>
      <c r="H80" s="102"/>
      <c r="I80" s="102"/>
      <c r="J80" s="108"/>
      <c r="K80" s="102"/>
      <c r="L80" s="160">
        <f>L81</f>
        <v>4000</v>
      </c>
      <c r="M80" s="160">
        <f t="shared" ref="M80:N80" si="19">M81</f>
        <v>4000</v>
      </c>
      <c r="N80" s="160">
        <f t="shared" si="19"/>
        <v>4000</v>
      </c>
    </row>
    <row r="81" spans="1:14" ht="117.75" customHeight="1" x14ac:dyDescent="0.2">
      <c r="A81" s="287" t="s">
        <v>348</v>
      </c>
      <c r="B81" s="288"/>
      <c r="C81" s="54">
        <v>64</v>
      </c>
      <c r="D81" s="54">
        <v>0</v>
      </c>
      <c r="E81" s="54">
        <v>18</v>
      </c>
      <c r="F81" s="42">
        <v>864</v>
      </c>
      <c r="G81" s="94" t="s">
        <v>67</v>
      </c>
      <c r="H81" s="94" t="s">
        <v>57</v>
      </c>
      <c r="I81" s="94" t="s">
        <v>361</v>
      </c>
      <c r="J81" s="98" t="s">
        <v>172</v>
      </c>
      <c r="K81" s="94"/>
      <c r="L81" s="158">
        <f t="shared" ref="L81:N82" si="20">L82</f>
        <v>4000</v>
      </c>
      <c r="M81" s="158">
        <f t="shared" si="20"/>
        <v>4000</v>
      </c>
      <c r="N81" s="158">
        <f t="shared" si="20"/>
        <v>4000</v>
      </c>
    </row>
    <row r="82" spans="1:14" ht="13.5" customHeight="1" x14ac:dyDescent="0.2">
      <c r="A82" s="56"/>
      <c r="B82" s="57" t="s">
        <v>66</v>
      </c>
      <c r="C82" s="54">
        <v>64</v>
      </c>
      <c r="D82" s="54">
        <v>0</v>
      </c>
      <c r="E82" s="54">
        <v>18</v>
      </c>
      <c r="F82" s="42">
        <v>864</v>
      </c>
      <c r="G82" s="94" t="s">
        <v>67</v>
      </c>
      <c r="H82" s="94" t="s">
        <v>57</v>
      </c>
      <c r="I82" s="94" t="s">
        <v>361</v>
      </c>
      <c r="J82" s="98" t="s">
        <v>172</v>
      </c>
      <c r="K82" s="94" t="s">
        <v>53</v>
      </c>
      <c r="L82" s="158">
        <f t="shared" si="20"/>
        <v>4000</v>
      </c>
      <c r="M82" s="158">
        <f t="shared" si="20"/>
        <v>4000</v>
      </c>
      <c r="N82" s="158">
        <f t="shared" si="20"/>
        <v>4000</v>
      </c>
    </row>
    <row r="83" spans="1:14" ht="13.5" customHeight="1" x14ac:dyDescent="0.2">
      <c r="A83" s="56"/>
      <c r="B83" s="63" t="s">
        <v>78</v>
      </c>
      <c r="C83" s="54">
        <v>64</v>
      </c>
      <c r="D83" s="54">
        <v>0</v>
      </c>
      <c r="E83" s="54">
        <v>18</v>
      </c>
      <c r="F83" s="42">
        <v>864</v>
      </c>
      <c r="G83" s="94" t="s">
        <v>67</v>
      </c>
      <c r="H83" s="94" t="s">
        <v>57</v>
      </c>
      <c r="I83" s="94" t="s">
        <v>361</v>
      </c>
      <c r="J83" s="98" t="s">
        <v>172</v>
      </c>
      <c r="K83" s="94" t="s">
        <v>41</v>
      </c>
      <c r="L83" s="158">
        <v>4000</v>
      </c>
      <c r="M83" s="158">
        <v>4000</v>
      </c>
      <c r="N83" s="158">
        <v>4000</v>
      </c>
    </row>
    <row r="84" spans="1:14" ht="16.5" customHeight="1" x14ac:dyDescent="0.2">
      <c r="A84" s="220"/>
      <c r="B84" s="201" t="s">
        <v>215</v>
      </c>
      <c r="C84" s="42">
        <v>70</v>
      </c>
      <c r="D84" s="42">
        <v>0</v>
      </c>
      <c r="E84" s="42">
        <v>0</v>
      </c>
      <c r="F84" s="42"/>
      <c r="G84" s="94"/>
      <c r="H84" s="94"/>
      <c r="I84" s="94"/>
      <c r="J84" s="97"/>
      <c r="K84" s="94"/>
      <c r="L84" s="160">
        <f>L86</f>
        <v>0</v>
      </c>
      <c r="M84" s="160">
        <f>M86</f>
        <v>0</v>
      </c>
      <c r="N84" s="160">
        <f>N86</f>
        <v>0</v>
      </c>
    </row>
    <row r="85" spans="1:14" ht="16.5" customHeight="1" x14ac:dyDescent="0.2">
      <c r="A85" s="220"/>
      <c r="B85" s="221" t="s">
        <v>252</v>
      </c>
      <c r="C85" s="42">
        <v>70</v>
      </c>
      <c r="D85" s="199">
        <v>0</v>
      </c>
      <c r="E85" s="199" t="s">
        <v>248</v>
      </c>
      <c r="F85" s="42">
        <v>864</v>
      </c>
      <c r="G85" s="102"/>
      <c r="H85" s="102"/>
      <c r="I85" s="102"/>
      <c r="J85" s="107"/>
      <c r="K85" s="102"/>
      <c r="L85" s="160">
        <f>L86</f>
        <v>0</v>
      </c>
      <c r="M85" s="160">
        <f t="shared" ref="M85:N88" si="21">M86</f>
        <v>0</v>
      </c>
      <c r="N85" s="160">
        <f t="shared" si="21"/>
        <v>0</v>
      </c>
    </row>
    <row r="86" spans="1:14" s="37" customFormat="1" ht="15.75" customHeight="1" x14ac:dyDescent="0.2">
      <c r="A86" s="289" t="s">
        <v>58</v>
      </c>
      <c r="B86" s="289"/>
      <c r="C86" s="54">
        <v>70</v>
      </c>
      <c r="D86" s="100">
        <v>0</v>
      </c>
      <c r="E86" s="100" t="s">
        <v>248</v>
      </c>
      <c r="F86" s="42">
        <v>864</v>
      </c>
      <c r="G86" s="102" t="s">
        <v>51</v>
      </c>
      <c r="H86" s="102" t="s">
        <v>67</v>
      </c>
      <c r="I86" s="102"/>
      <c r="J86" s="102"/>
      <c r="K86" s="102"/>
      <c r="L86" s="160">
        <f>L87</f>
        <v>0</v>
      </c>
      <c r="M86" s="160">
        <f t="shared" si="21"/>
        <v>0</v>
      </c>
      <c r="N86" s="160">
        <f t="shared" si="21"/>
        <v>0</v>
      </c>
    </row>
    <row r="87" spans="1:14" ht="15.75" customHeight="1" x14ac:dyDescent="0.2">
      <c r="A87" s="286" t="s">
        <v>342</v>
      </c>
      <c r="B87" s="286"/>
      <c r="C87" s="54">
        <v>70</v>
      </c>
      <c r="D87" s="100">
        <v>0</v>
      </c>
      <c r="E87" s="100" t="s">
        <v>248</v>
      </c>
      <c r="F87" s="42">
        <v>864</v>
      </c>
      <c r="G87" s="94" t="s">
        <v>51</v>
      </c>
      <c r="H87" s="94" t="s">
        <v>67</v>
      </c>
      <c r="I87" s="94" t="s">
        <v>288</v>
      </c>
      <c r="J87" s="99" t="s">
        <v>138</v>
      </c>
      <c r="K87" s="94"/>
      <c r="L87" s="158">
        <f>L88</f>
        <v>0</v>
      </c>
      <c r="M87" s="158">
        <f t="shared" si="21"/>
        <v>0</v>
      </c>
      <c r="N87" s="158">
        <f t="shared" si="21"/>
        <v>0</v>
      </c>
    </row>
    <row r="88" spans="1:14" ht="12.75" x14ac:dyDescent="0.2">
      <c r="A88" s="56"/>
      <c r="B88" s="220" t="s">
        <v>36</v>
      </c>
      <c r="C88" s="54">
        <v>70</v>
      </c>
      <c r="D88" s="100">
        <v>0</v>
      </c>
      <c r="E88" s="100" t="s">
        <v>248</v>
      </c>
      <c r="F88" s="42">
        <v>864</v>
      </c>
      <c r="G88" s="94" t="s">
        <v>51</v>
      </c>
      <c r="H88" s="94" t="s">
        <v>67</v>
      </c>
      <c r="I88" s="94" t="s">
        <v>288</v>
      </c>
      <c r="J88" s="99" t="s">
        <v>138</v>
      </c>
      <c r="K88" s="94" t="s">
        <v>37</v>
      </c>
      <c r="L88" s="158">
        <f>L89</f>
        <v>0</v>
      </c>
      <c r="M88" s="158">
        <f t="shared" si="21"/>
        <v>0</v>
      </c>
      <c r="N88" s="158">
        <f t="shared" si="21"/>
        <v>0</v>
      </c>
    </row>
    <row r="89" spans="1:14" ht="15.75" customHeight="1" x14ac:dyDescent="0.2">
      <c r="A89" s="56"/>
      <c r="B89" s="57" t="s">
        <v>39</v>
      </c>
      <c r="C89" s="54">
        <v>70</v>
      </c>
      <c r="D89" s="100">
        <v>0</v>
      </c>
      <c r="E89" s="100" t="s">
        <v>248</v>
      </c>
      <c r="F89" s="42">
        <v>864</v>
      </c>
      <c r="G89" s="94" t="s">
        <v>51</v>
      </c>
      <c r="H89" s="94" t="s">
        <v>67</v>
      </c>
      <c r="I89" s="94" t="s">
        <v>288</v>
      </c>
      <c r="J89" s="99" t="s">
        <v>138</v>
      </c>
      <c r="K89" s="94" t="s">
        <v>40</v>
      </c>
      <c r="L89" s="158">
        <v>0</v>
      </c>
      <c r="M89" s="158">
        <v>0</v>
      </c>
      <c r="N89" s="158">
        <v>0</v>
      </c>
    </row>
    <row r="90" spans="1:14" ht="14.25" customHeight="1" x14ac:dyDescent="0.2">
      <c r="A90" s="61"/>
      <c r="B90" s="229" t="s">
        <v>43</v>
      </c>
      <c r="C90" s="54"/>
      <c r="D90" s="54"/>
      <c r="E90" s="54"/>
      <c r="F90" s="230"/>
      <c r="G90" s="102"/>
      <c r="H90" s="102"/>
      <c r="I90" s="102"/>
      <c r="J90" s="102"/>
      <c r="K90" s="102"/>
      <c r="L90" s="160">
        <f>L9+L84</f>
        <v>3228165.26</v>
      </c>
      <c r="M90" s="160">
        <f>M9+M84</f>
        <v>3375765.38</v>
      </c>
      <c r="N90" s="160">
        <f>N9+N84</f>
        <v>3515643.9099999997</v>
      </c>
    </row>
    <row r="91" spans="1:14" x14ac:dyDescent="0.2">
      <c r="L91" s="206"/>
      <c r="M91" s="198"/>
      <c r="N91" s="198"/>
    </row>
    <row r="92" spans="1:14" x14ac:dyDescent="0.2">
      <c r="L92" s="206"/>
      <c r="M92" s="206"/>
      <c r="N92" s="206"/>
    </row>
    <row r="93" spans="1:14" x14ac:dyDescent="0.2">
      <c r="L93" s="206"/>
      <c r="M93" s="198"/>
      <c r="N93" s="198"/>
    </row>
    <row r="94" spans="1:14" x14ac:dyDescent="0.2">
      <c r="L94" s="206"/>
      <c r="M94" s="198"/>
      <c r="N94" s="198"/>
    </row>
    <row r="95" spans="1:14" x14ac:dyDescent="0.2">
      <c r="L95" s="206"/>
      <c r="M95" s="198"/>
      <c r="N95" s="198"/>
    </row>
    <row r="96" spans="1:14" x14ac:dyDescent="0.2">
      <c r="L96" s="206"/>
      <c r="M96" s="198"/>
      <c r="N96" s="198"/>
    </row>
    <row r="97" spans="12:14" x14ac:dyDescent="0.2">
      <c r="L97" s="206"/>
      <c r="M97" s="198"/>
      <c r="N97" s="198"/>
    </row>
    <row r="98" spans="12:14" x14ac:dyDescent="0.2">
      <c r="L98" s="206"/>
      <c r="M98" s="198"/>
      <c r="N98" s="198"/>
    </row>
    <row r="99" spans="12:14" x14ac:dyDescent="0.2">
      <c r="L99" s="206"/>
      <c r="M99" s="198"/>
      <c r="N99" s="198"/>
    </row>
    <row r="100" spans="12:14" x14ac:dyDescent="0.2">
      <c r="L100" s="206"/>
      <c r="M100" s="198"/>
      <c r="N100" s="198"/>
    </row>
  </sheetData>
  <mergeCells count="13">
    <mergeCell ref="C2:L2"/>
    <mergeCell ref="C3:N3"/>
    <mergeCell ref="C4:N4"/>
    <mergeCell ref="A6:N6"/>
    <mergeCell ref="A8:B8"/>
    <mergeCell ref="A87:B87"/>
    <mergeCell ref="A81:B81"/>
    <mergeCell ref="A86:B86"/>
    <mergeCell ref="A15:B15"/>
    <mergeCell ref="A31:B31"/>
    <mergeCell ref="A52:B52"/>
    <mergeCell ref="A59:B59"/>
    <mergeCell ref="A62:B62"/>
  </mergeCells>
  <pageMargins left="0.59055118110236227" right="0.39370078740157483" top="0.35433070866141736" bottom="0.35433070866141736" header="0.55118110236220474" footer="0.39370078740157483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B5" sqref="B5:E5"/>
    </sheetView>
  </sheetViews>
  <sheetFormatPr defaultRowHeight="12.75" x14ac:dyDescent="0.2"/>
  <cols>
    <col min="1" max="1" width="4.140625" style="143" customWidth="1"/>
    <col min="2" max="2" width="46.7109375" style="143" customWidth="1"/>
    <col min="3" max="5" width="12.28515625" style="143" customWidth="1"/>
    <col min="6" max="251" width="9.140625" style="143"/>
    <col min="252" max="252" width="4.140625" style="143" customWidth="1"/>
    <col min="253" max="253" width="58.85546875" style="143" customWidth="1"/>
    <col min="254" max="254" width="32.85546875" style="143" customWidth="1"/>
    <col min="255" max="255" width="9.140625" style="143"/>
  </cols>
  <sheetData>
    <row r="1" spans="1:255" x14ac:dyDescent="0.2">
      <c r="A1" s="141"/>
      <c r="B1" s="142"/>
      <c r="C1" s="300" t="s">
        <v>329</v>
      </c>
      <c r="D1" s="300"/>
      <c r="E1" s="300"/>
    </row>
    <row r="2" spans="1:255" ht="74.25" customHeight="1" x14ac:dyDescent="0.2">
      <c r="A2" s="141"/>
      <c r="B2" s="142"/>
      <c r="C2" s="241" t="s">
        <v>364</v>
      </c>
      <c r="D2" s="241"/>
      <c r="E2" s="241"/>
    </row>
    <row r="3" spans="1:255" x14ac:dyDescent="0.2">
      <c r="A3" s="141"/>
      <c r="B3" s="142"/>
      <c r="C3" s="301" t="s">
        <v>324</v>
      </c>
      <c r="D3" s="301"/>
      <c r="E3" s="301"/>
    </row>
    <row r="4" spans="1:255" x14ac:dyDescent="0.2">
      <c r="A4" s="141"/>
      <c r="B4" s="142"/>
      <c r="C4" s="144"/>
    </row>
    <row r="5" spans="1:255" ht="86.25" customHeight="1" x14ac:dyDescent="0.2">
      <c r="A5" s="145"/>
      <c r="B5" s="299" t="s">
        <v>373</v>
      </c>
      <c r="C5" s="299"/>
      <c r="D5" s="299"/>
      <c r="E5" s="299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</row>
    <row r="6" spans="1:255" x14ac:dyDescent="0.2">
      <c r="A6" s="141"/>
      <c r="B6" s="147"/>
      <c r="C6" s="147"/>
    </row>
    <row r="7" spans="1:255" s="8" customFormat="1" ht="27.75" customHeight="1" x14ac:dyDescent="0.2">
      <c r="A7" s="148" t="s">
        <v>325</v>
      </c>
      <c r="B7" s="148" t="s">
        <v>326</v>
      </c>
      <c r="C7" s="207" t="s">
        <v>330</v>
      </c>
      <c r="D7" s="207" t="s">
        <v>335</v>
      </c>
      <c r="E7" s="207" t="s">
        <v>336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</row>
    <row r="8" spans="1:255" ht="28.5" customHeight="1" x14ac:dyDescent="0.2">
      <c r="A8" s="149">
        <v>1</v>
      </c>
      <c r="B8" s="150" t="s">
        <v>327</v>
      </c>
      <c r="C8" s="162">
        <v>3000</v>
      </c>
      <c r="D8" s="162">
        <v>3000</v>
      </c>
      <c r="E8" s="162">
        <v>3000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</row>
    <row r="9" spans="1:255" ht="22.5" customHeight="1" x14ac:dyDescent="0.2">
      <c r="A9" s="151"/>
      <c r="B9" s="152" t="s">
        <v>328</v>
      </c>
      <c r="C9" s="163">
        <f>SUM(C8:C8)</f>
        <v>3000</v>
      </c>
      <c r="D9" s="163">
        <f>SUM(D8:D8)</f>
        <v>3000</v>
      </c>
      <c r="E9" s="163">
        <f>SUM(E8:E8)</f>
        <v>3000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</row>
  </sheetData>
  <mergeCells count="4">
    <mergeCell ref="B5:E5"/>
    <mergeCell ref="C2:E2"/>
    <mergeCell ref="C1:E1"/>
    <mergeCell ref="C3:E3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1. Дох.18 и план 19-20</vt:lpstr>
      <vt:lpstr>2.норм</vt:lpstr>
      <vt:lpstr>3.Адм.дох. (2)</vt:lpstr>
      <vt:lpstr>3.Адм.дох.</vt:lpstr>
      <vt:lpstr>4.Адм.ОГВ</vt:lpstr>
      <vt:lpstr>5.Адм.источ.</vt:lpstr>
      <vt:lpstr>6.Вед.18 и 19-20</vt:lpstr>
      <vt:lpstr>7.МП 18 и 19-20</vt:lpstr>
      <vt:lpstr>8.1 Вн.контр.</vt:lpstr>
      <vt:lpstr>8.2 архивы</vt:lpstr>
      <vt:lpstr>8.3 спорт</vt:lpstr>
      <vt:lpstr>9.Ист18 и 19-20</vt:lpstr>
      <vt:lpstr>'1. Дох.18 и план 19-20'!Заголовки_для_печати</vt:lpstr>
      <vt:lpstr>'6.Вед.18 и 19-20'!Заголовки_для_печати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2017-12-29T12:01:19Z</cp:lastPrinted>
  <dcterms:created xsi:type="dcterms:W3CDTF">1996-10-08T23:32:33Z</dcterms:created>
  <dcterms:modified xsi:type="dcterms:W3CDTF">2018-08-23T08:40:04Z</dcterms:modified>
</cp:coreProperties>
</file>