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0" windowWidth="9720" windowHeight="7080" tabRatio="930" activeTab="12"/>
  </bookViews>
  <sheets>
    <sheet name="1. Дох." sheetId="1" r:id="rId1"/>
    <sheet name="2. Норм." sheetId="2" r:id="rId2"/>
    <sheet name="3.Адм.дох" sheetId="3" r:id="rId3"/>
    <sheet name="4.Адм ОГВ" sheetId="4" r:id="rId4"/>
    <sheet name="5. Адм.ист." sheetId="5" r:id="rId5"/>
    <sheet name="6.ВС" sheetId="6" r:id="rId6"/>
    <sheet name="7.ФС" sheetId="7" r:id="rId7"/>
    <sheet name="8.ПС" sheetId="8" r:id="rId8"/>
    <sheet name="9.1. Внеш.контр." sheetId="9" r:id="rId9"/>
    <sheet name="9.2. Внут.контр." sheetId="10" r:id="rId10"/>
    <sheet name="9.3. Архив " sheetId="11" r:id="rId11"/>
    <sheet name="9.4. Спорт" sheetId="12" r:id="rId12"/>
    <sheet name="10. Ист" sheetId="13" r:id="rId13"/>
  </sheets>
  <definedNames>
    <definedName name="_xlnm.Print_Titles" localSheetId="0">'1. Дох.'!$8:$9</definedName>
    <definedName name="_xlnm.Print_Titles" localSheetId="5">'6.ВС'!$8:$8</definedName>
    <definedName name="_xlnm.Print_Titles" localSheetId="6">'7.ФС'!$8:$8</definedName>
  </definedNames>
  <calcPr fullCalcOnLoad="1"/>
</workbook>
</file>

<file path=xl/sharedStrings.xml><?xml version="1.0" encoding="utf-8"?>
<sst xmlns="http://schemas.openxmlformats.org/spreadsheetml/2006/main" count="1889" uniqueCount="422">
  <si>
    <t>1 01 02010 01 0000 110</t>
  </si>
  <si>
    <t>НАЛОГОВЫЕ И НЕНАЛОГОВЫЕ ДОХОДЫ</t>
  </si>
  <si>
    <t>1 05 03000 01 0000 110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</si>
  <si>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</si>
  <si>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</si>
  <si>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</si>
  <si>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</si>
  <si>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</si>
  <si>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</si>
  <si>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</si>
  <si>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</si>
  <si>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</si>
  <si>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</si>
  <si>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</si>
  <si>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</si>
  <si>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</si>
  <si>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</si>
  <si>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</si>
  <si>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Субвенции бюджетам на осуществление первичного воинского учета на территориях, где отсутствуют военные комиссариаты</t>
  </si>
  <si>
    <t>100</t>
  </si>
  <si>
    <t>120</t>
  </si>
  <si>
    <t>200</t>
  </si>
  <si>
    <t>240</t>
  </si>
  <si>
    <t>Иные бюджетные ассигнования</t>
  </si>
  <si>
    <t>800</t>
  </si>
  <si>
    <t>06</t>
  </si>
  <si>
    <t>Резервные средства</t>
  </si>
  <si>
    <t>870</t>
  </si>
  <si>
    <t>540</t>
  </si>
  <si>
    <t>ВСЕГО РАСХОДОВ</t>
  </si>
  <si>
    <t>Всего доходов</t>
  </si>
  <si>
    <t>Наименование</t>
  </si>
  <si>
    <t>Рз</t>
  </si>
  <si>
    <t>Пр</t>
  </si>
  <si>
    <t>ЦСР</t>
  </si>
  <si>
    <t>ВР</t>
  </si>
  <si>
    <t>Общегосударственные вопросы</t>
  </si>
  <si>
    <t>01</t>
  </si>
  <si>
    <t>02</t>
  </si>
  <si>
    <t>500</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</si>
  <si>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</si>
  <si>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</si>
  <si>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</si>
  <si>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</si>
  <si>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Резервные фонды</t>
  </si>
  <si>
    <t>Другие общегосударственные вопросы</t>
  </si>
  <si>
    <t>Национальная безопасность и правоохранительная деятельность</t>
  </si>
  <si>
    <t>Жилищно-коммунальное хозяйство</t>
  </si>
  <si>
    <t>НАЛОГИ НА ПРИБЫЛЬ, ДОХОДЫ</t>
  </si>
  <si>
    <t>Физическая культура и спорт</t>
  </si>
  <si>
    <t>10</t>
  </si>
  <si>
    <t>Межбюджетные трансферты</t>
  </si>
  <si>
    <t>11</t>
  </si>
  <si>
    <t>13</t>
  </si>
  <si>
    <t>Национальная оборона</t>
  </si>
  <si>
    <t>Мобилизационная и вневойсковая подготовка</t>
  </si>
  <si>
    <t>Функционирование высшего должностного лица субъекта Российской Федерации и муниципального образования</t>
  </si>
  <si>
    <t>Увеличение прочих остатков денежных средств бюджетов поселений</t>
  </si>
  <si>
    <t>Уменьшение прочих остатков денежных средств бюджетов поселений</t>
  </si>
  <si>
    <t>Обеспечение пожарной безопасности</t>
  </si>
  <si>
    <t>Жилищное хозяйство</t>
  </si>
  <si>
    <t>Благоустройство</t>
  </si>
  <si>
    <t>Иные межбюджетные трансферты</t>
  </si>
  <si>
    <t xml:space="preserve"> </t>
  </si>
  <si>
    <t xml:space="preserve">КБК </t>
  </si>
  <si>
    <t>1 00 00000 00 0000 000</t>
  </si>
  <si>
    <t xml:space="preserve"> 1 01 00000 00 0000 000</t>
  </si>
  <si>
    <t>1 01 02000 01 0000 110</t>
  </si>
  <si>
    <t>Налог на доходы физических лиц</t>
  </si>
  <si>
    <t xml:space="preserve"> Приложение 1</t>
  </si>
  <si>
    <t xml:space="preserve"> Приложение 2</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</si>
  <si>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</si>
  <si>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</si>
  <si>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</si>
  <si>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</si>
  <si>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</si>
  <si>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</si>
  <si>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</si>
  <si>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</si>
  <si>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</si>
  <si>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Итого источников внутреннего финансирования дефицита</t>
  </si>
  <si>
    <t>ГП</t>
  </si>
  <si>
    <t>ППГП</t>
  </si>
  <si>
    <t>Гл</t>
  </si>
  <si>
    <t xml:space="preserve">НР </t>
  </si>
  <si>
    <t xml:space="preserve">Реализация полномочий муниципального образования «Лутенское сельское поселение»  на 2014-2016 годы </t>
  </si>
  <si>
    <t>Лутенская сельская администрация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</si>
  <si>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</si>
  <si>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главы исполнительно-распорядительного органа муниципального образования </t>
  </si>
  <si>
    <t/>
  </si>
  <si>
    <t xml:space="preserve">Расходы на выплаты персоналу государственных (муниципальных) органов </t>
  </si>
  <si>
    <t>Руководство и управление в сфере установленных функций органов местного самоуправления</t>
  </si>
  <si>
    <t>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</si>
  <si>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 - бюджетного надзора)</t>
  </si>
  <si>
    <t>Осуществление части полномочий по решешению вопросов местного значения поселений в соответствии с заключенными соглашениями</t>
  </si>
  <si>
    <t>Осуществление первичного воинского учета на территориях, где отсутствуют военные комиссариаты в рамках непрограммных расходов федеральных органов исполнительной власти</t>
  </si>
  <si>
    <t>Мероприятия в сфере пожарной безопасности</t>
  </si>
  <si>
    <t>Организация и содержание мест захоронения (кладбищ)</t>
  </si>
  <si>
    <t>Код бюджетной классификации Российской Федерации</t>
  </si>
  <si>
    <t xml:space="preserve">Наименование  </t>
  </si>
  <si>
    <t>администратора доходов</t>
  </si>
  <si>
    <t>доходов бюджета сельского поселения</t>
  </si>
  <si>
    <t>1 08 07175 01 1000 110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</si>
  <si>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</si>
  <si>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1 08 07175 01 4000 110</t>
  </si>
  <si>
    <t>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</si>
  <si>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1 11 05025 10 0000 120</t>
  </si>
  <si>
    <t>1 11 07015 10 0000 120</t>
  </si>
  <si>
    <t>1 11 09045 10 0000 120</t>
  </si>
  <si>
    <t>1 13 01995 10 0000 130</t>
  </si>
  <si>
    <t>1 13 02995 10 0000 130</t>
  </si>
  <si>
    <t>1 14 02052 10 0000 410</t>
  </si>
  <si>
    <t>1 14 02053 10 0000 410</t>
  </si>
  <si>
    <t>1 14 02052 10 0000 440</t>
  </si>
  <si>
    <t>1 14 02053 10 0000 440</t>
  </si>
  <si>
    <t>1 15 02050 10 0000 140</t>
  </si>
  <si>
    <t>1 17 01050 10 0000 180</t>
  </si>
  <si>
    <t>1 17 05050 10 0000 180</t>
  </si>
  <si>
    <t>Массовый спорт</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</si>
  <si>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</si>
  <si>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</si>
  <si>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</si>
  <si>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</si>
  <si>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</si>
  <si>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</si>
  <si>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</si>
  <si>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к Решению Лутенского сельского Совета народных депутатов № 4-5 от 19.03.2015г.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</si>
  <si>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</si>
  <si>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1 06 06033 10 0000 110</t>
  </si>
  <si>
    <t>1 06 06043 10 0000 110</t>
  </si>
  <si>
    <t>1 06 06030 03 0000 110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</si>
  <si>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</si>
  <si>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</si>
  <si>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</si>
  <si>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</si>
  <si>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</si>
  <si>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</si>
  <si>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</si>
  <si>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</si>
  <si>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Приложение 3</t>
  </si>
  <si>
    <t>Невыясненные поступления, зачисляемые в бюджеты сельских поселений</t>
  </si>
  <si>
    <t>Прочие неналоговые доходы бюджетов сельских поселений</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</si>
  <si>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</si>
  <si>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</si>
  <si>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</si>
  <si>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</si>
  <si>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</si>
  <si>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1</t>
  </si>
  <si>
    <t xml:space="preserve"> Приложение 8</t>
  </si>
  <si>
    <t>1 08 04020 01 1000 110</t>
  </si>
  <si>
    <t>1 08 04020 01 4000 110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</si>
  <si>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</si>
  <si>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</si>
  <si>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</si>
  <si>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</si>
  <si>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</si>
  <si>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</si>
  <si>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</si>
  <si>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</si>
  <si>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09</t>
  </si>
  <si>
    <t>к Решению Лутенского сельского Совета народных депутатов № 6-4 от 30.10.2015г.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</si>
  <si>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Пенсионное обеспечение</t>
  </si>
  <si>
    <t>300</t>
  </si>
  <si>
    <t xml:space="preserve">Социальное обеспечение и иные выплаты населению </t>
  </si>
  <si>
    <t xml:space="preserve">Социальная политика </t>
  </si>
  <si>
    <t>Приложение 7</t>
  </si>
  <si>
    <t>Дотации бюджетам бюджетной системы Российской Федерации</t>
  </si>
  <si>
    <t xml:space="preserve">Субвенции бюджетам бюджетной системы Российской Федерации </t>
  </si>
  <si>
    <t>Субвенции бюджетам  сельских поселений на осуществление  первичного воинского учета на  территориях, где отсутствуют военные комиссариаты</t>
  </si>
  <si>
    <t>Приложение 9</t>
  </si>
  <si>
    <t>Уплата налогов, сборов и иных платежей</t>
  </si>
  <si>
    <t>850</t>
  </si>
  <si>
    <t>320</t>
  </si>
  <si>
    <t>Социальные выплаты гражданам, кроме публичных нормативных социальных выплат</t>
  </si>
  <si>
    <t>Закупка товаров, работ и услуг для обеспечения государственных (муниципальных) нужд</t>
  </si>
  <si>
    <t xml:space="preserve">Непрограммная деятельность </t>
  </si>
  <si>
    <t>Утверждено на 2020 год</t>
  </si>
  <si>
    <t>Сумма на 2020 год</t>
  </si>
  <si>
    <t>НР</t>
  </si>
  <si>
    <t>00</t>
  </si>
  <si>
    <t>ППМП</t>
  </si>
  <si>
    <t xml:space="preserve">Создание условий для эффективной деятельности главы и аппарата исполнительно-распорядительного органа муниципального образования </t>
  </si>
  <si>
    <t>Обеспечение первичного воинского учета на территориях, где отсутствуют военные комиссариаты</t>
  </si>
  <si>
    <t>51180</t>
  </si>
  <si>
    <t xml:space="preserve">Повышение защиты населения и территории поселения от чрезвычайных ситуаций природного и техногенного характера </t>
  </si>
  <si>
    <t>Развитие и модернизация сети автомобильных дорог общего пользования местного значения</t>
  </si>
  <si>
    <t>Содействие реформированию жилищно-коммунального хозяйства; создание благоприятных условий проживания граждан</t>
  </si>
  <si>
    <t>Осуществление мер улучшению положения отдельных категорий граждан</t>
  </si>
  <si>
    <t>Развитие физической культуры и спорта</t>
  </si>
  <si>
    <t>80040</t>
  </si>
  <si>
    <t>63 0 11 80040</t>
  </si>
  <si>
    <t>83030</t>
  </si>
  <si>
    <t>70 0 00 83030</t>
  </si>
  <si>
    <t>84200</t>
  </si>
  <si>
    <t>63 0 11 84200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</si>
  <si>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</si>
  <si>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84220</t>
  </si>
  <si>
    <t>63 0 11 84220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</si>
  <si>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</si>
  <si>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84290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</si>
  <si>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</si>
  <si>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63 0 12 51180</t>
  </si>
  <si>
    <t>81140</t>
  </si>
  <si>
    <t>63 0 13 81140</t>
  </si>
  <si>
    <t>83740</t>
  </si>
  <si>
    <t>63 0 14 83740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</si>
  <si>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</si>
  <si>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</si>
  <si>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</si>
  <si>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63 0 15 83760</t>
  </si>
  <si>
    <t>Организация и обеспечение освещения улиц</t>
  </si>
  <si>
    <t>81690</t>
  </si>
  <si>
    <t>63 0 15 81690</t>
  </si>
  <si>
    <t>81710</t>
  </si>
  <si>
    <t>63 0 15 81710</t>
  </si>
  <si>
    <t>Выплата муниципальных пенсий (доплат к государственным пенсиям)</t>
  </si>
  <si>
    <t>82450</t>
  </si>
  <si>
    <t>63 0 17 82450</t>
  </si>
  <si>
    <t>63 0 18 84290</t>
  </si>
  <si>
    <t>(рублей)</t>
  </si>
  <si>
    <t>Приложение 3</t>
  </si>
  <si>
    <t>Приложение 6</t>
  </si>
  <si>
    <t xml:space="preserve">Обеспечение реализации полномочий муниципального образования «Лутенское сельское поселение»  на 2018-2020 годы </t>
  </si>
  <si>
    <t>МП</t>
  </si>
  <si>
    <t>ОМ</t>
  </si>
  <si>
    <t>63 0 11 80010</t>
  </si>
  <si>
    <t>Обеспечение деятельности главы муниципального образования</t>
  </si>
  <si>
    <t>80010</t>
  </si>
  <si>
    <t>63 0 11 81410</t>
  </si>
  <si>
    <t>Членские взносы некоммерческим организациям</t>
  </si>
  <si>
    <t>81410</t>
  </si>
  <si>
    <t>63 0 11 80930</t>
  </si>
  <si>
    <t xml:space="preserve">Эксплуатация и содержание имущества, находящегося в муниципальной собственности, арендованного недвижимого имущества </t>
  </si>
  <si>
    <t>80930</t>
  </si>
  <si>
    <t>Приложение 2</t>
  </si>
  <si>
    <t>Наименование  доходов</t>
  </si>
  <si>
    <t>Бюджет сельского поселения</t>
  </si>
  <si>
    <t>В части прочих неналоговых доходов</t>
  </si>
  <si>
    <t>В части доходов от оказания платных услуг и компенсации затрат государства</t>
  </si>
  <si>
    <t>Прочие доходы от оказания платных услуг (работ) получателями средств бюджетов сельских поселений и компенсации затрат бюджетов сельских поселений</t>
  </si>
  <si>
    <t>Приложение 4</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</si>
  <si>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</si>
  <si>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</si>
  <si>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</si>
  <si>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Федеральная налоговая служба</t>
  </si>
  <si>
    <t>Налог на доходы физических лиц &lt;1&gt;</t>
  </si>
  <si>
    <t>Единый сельскохозяйственный налог&lt;1&gt;</t>
  </si>
  <si>
    <t>Налог на имущество физических лиц&lt;1&gt;</t>
  </si>
  <si>
    <t>Земельный налог&lt;1&gt;</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</si>
  <si>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</si>
  <si>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&lt;2&gt;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</si>
  <si>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Приложение 5</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</si>
  <si>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</si>
  <si>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</si>
  <si>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Наименование администраторов источников финансирования дефицита бюджета сельского поселения</t>
  </si>
  <si>
    <t>01 05 02 01 10 0000 510</t>
  </si>
  <si>
    <t>Увеличение прочих остатков денежных средств бюджетов сельских поселений</t>
  </si>
  <si>
    <t>01 05 02 01 10 0000 610</t>
  </si>
  <si>
    <t>Уменьшение прочих остатков денежных средств бюджетов сельских поселений</t>
  </si>
  <si>
    <t>Таблица 1</t>
  </si>
  <si>
    <t>№ п/п</t>
  </si>
  <si>
    <t>Наименование муниципального образования</t>
  </si>
  <si>
    <t>Клетнянский муниципальный район</t>
  </si>
  <si>
    <t>ИТОГО</t>
  </si>
  <si>
    <t>Таблица 2</t>
  </si>
  <si>
    <t>Таблица 3</t>
  </si>
  <si>
    <t>Приложение 8</t>
  </si>
  <si>
    <t xml:space="preserve"> 2020 год</t>
  </si>
  <si>
    <t>ГРБС</t>
  </si>
  <si>
    <t xml:space="preserve">Осуществление первичного воинского учета на территориях, где отсутствуют военные комиссариаты </t>
  </si>
  <si>
    <t>Резервный фонд местной администрации</t>
  </si>
  <si>
    <t>2020 год</t>
  </si>
  <si>
    <t xml:space="preserve"> 2021 год</t>
  </si>
  <si>
    <t>Утверждено на 2021 год</t>
  </si>
  <si>
    <t>2021 год</t>
  </si>
  <si>
    <t>Сумма на 2021 год</t>
  </si>
  <si>
    <t>84400</t>
  </si>
  <si>
    <t>63 0 11 84400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</si>
  <si>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</si>
  <si>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</si>
  <si>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</si>
  <si>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Информационное обеспечение деятельности органов местного самоуправления</t>
  </si>
  <si>
    <t>63 0 11 80070</t>
  </si>
  <si>
    <t>80070</t>
  </si>
  <si>
    <t>Обеспечение проведения выборов и референдумов</t>
  </si>
  <si>
    <t>07</t>
  </si>
  <si>
    <t>Организация и проведение выборов и референдумов</t>
  </si>
  <si>
    <t>70 0 00 80060</t>
  </si>
  <si>
    <t>Специальные расходы</t>
  </si>
  <si>
    <t>880</t>
  </si>
  <si>
    <t>80060</t>
  </si>
  <si>
    <t>Условно утвержденные расходы</t>
  </si>
  <si>
    <t>99</t>
  </si>
  <si>
    <t>70 0 00 80080</t>
  </si>
  <si>
    <t>990</t>
  </si>
  <si>
    <t>80080</t>
  </si>
  <si>
    <t>Продолжение приложения 9</t>
  </si>
  <si>
    <t>Таблица 4</t>
  </si>
  <si>
    <t>Приложение 10</t>
  </si>
  <si>
    <t>2 02 10000 00 0000 150</t>
  </si>
  <si>
    <t>2 02 15001 00 0000 150</t>
  </si>
  <si>
    <t>2 02 15001 10 0000 150</t>
  </si>
  <si>
    <t>2 02 15002 00 0000 150</t>
  </si>
  <si>
    <t>2 02 15002 10 0000 150</t>
  </si>
  <si>
    <t>2 02 30000 00 0000 150</t>
  </si>
  <si>
    <t>2 02 35118 00 0000 150</t>
  </si>
  <si>
    <t>2 02 35118 10 0000 150</t>
  </si>
  <si>
    <t>2 02 40000 00 0000 150</t>
  </si>
  <si>
    <t>2 02 40014 00 0000 150</t>
  </si>
  <si>
    <t>2 02 40014 10 0000 150</t>
  </si>
  <si>
    <t>2 02 30024 10 0000 150</t>
  </si>
  <si>
    <t>2 02 29999 10 0000 150</t>
  </si>
  <si>
    <t>2 02 19999 10 0000 150</t>
  </si>
  <si>
    <t>2 08 05000 10 0000 150</t>
  </si>
  <si>
    <t>Сумма на 2022 год</t>
  </si>
  <si>
    <t>НАЛОГИ НА СОВОКУПНЫЙ ДОХОД</t>
  </si>
  <si>
    <t>1 05 00000 00 0000 000</t>
  </si>
  <si>
    <t>Единый сельскохозяйственный налог</t>
  </si>
  <si>
    <t>1 05 03010 01 0000 110</t>
  </si>
  <si>
    <t xml:space="preserve">Обеспечение деятельности главы местной администрации (исполнительно-распорядительного органа муниципального образования) </t>
  </si>
  <si>
    <t>63 0 11 80020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</si>
  <si>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2020 год и на плановый период 2021 и 2022 годов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</si>
  <si>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</si>
  <si>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</si>
  <si>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</si>
  <si>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</si>
  <si>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</si>
  <si>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</si>
  <si>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63 0 11 80080</t>
  </si>
  <si>
    <t>Оценка имущества, признание прав и регулирование отношений муниципальной собственности</t>
  </si>
  <si>
    <t>80920</t>
  </si>
  <si>
    <t>63 0 11 80900</t>
  </si>
  <si>
    <t>Содержание, текущий и капитальный ремонт и обеспечение безопасности гидротехнических сооружений</t>
  </si>
  <si>
    <t>63 0 19 83300</t>
  </si>
  <si>
    <t>Мероприятия по благоустройству</t>
  </si>
  <si>
    <t>81730</t>
  </si>
  <si>
    <t>63 0 15 81730</t>
  </si>
  <si>
    <t>80020</t>
  </si>
  <si>
    <t>Утверждено на 2022 год</t>
  </si>
  <si>
    <t xml:space="preserve"> 2022 год</t>
  </si>
  <si>
    <t>2022 год</t>
  </si>
  <si>
    <t xml:space="preserve">к решению  Мужиновского сельского Совета народных депутатов "О бюджете Мужиновского сельского поселения Клетнянского муниципального района Брянской области на 2020 год и на плановый период 2021 и 2022 годов" </t>
  </si>
  <si>
    <t>Прогнозируемые доходы бюджета Мужиновского сельского поселения Клетнянского муниципального района Брянской области на 2020 год и на плановый период 2021 и 2022 годов</t>
  </si>
  <si>
    <t xml:space="preserve"> 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</si>
  <si>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</si>
  <si>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</si>
  <si>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</si>
  <si>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</si>
  <si>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</si>
  <si>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1 1302995 10 0000 130</t>
  </si>
  <si>
    <t>Нормативы распределения доходов на 2020 год и на плановый период 2021 и 2022 годов в бюджет  Мужиновского сельского поселения Клетнянского муниципального района Брянской области</t>
  </si>
  <si>
    <t>Перечень главных администраторов доходов бюджета Мужиновского сельского поселения Клетнянского муниципального района Брянской области</t>
  </si>
  <si>
    <t>Администрация  Мужиновского сельского поселения</t>
  </si>
  <si>
    <t>Перечень главных администраторов источников финансирования дефицита бюджета  Мужиновского сельского поселения Клетнянского муниципального района Брянской области</t>
  </si>
  <si>
    <t>Ведомственная структура расходов бюджета Мужиновского сельского поселения Клетнянского муниципального района Брянской области на 2020 год и на плановый период 2021 и 2022 годов</t>
  </si>
  <si>
    <t>Мужиновская сельская администрация</t>
  </si>
  <si>
    <t>65 0 11 80020</t>
  </si>
  <si>
    <t>65 0 11 80040</t>
  </si>
  <si>
    <t>65 0 11 80070</t>
  </si>
  <si>
    <t>65 0 11 81410</t>
  </si>
  <si>
    <t>65 0 11 84200</t>
  </si>
  <si>
    <t>65 0 11 84400</t>
  </si>
  <si>
    <t>Эксплуатация и содержание имущества казны муниципального образования</t>
  </si>
  <si>
    <t>65 0 11 80920</t>
  </si>
  <si>
    <t>65 0 11 84220</t>
  </si>
  <si>
    <t>65 0 12 51180</t>
  </si>
  <si>
    <t>65 0 13 81140</t>
  </si>
  <si>
    <t>65 0 14 83740</t>
  </si>
  <si>
    <t>65 0 15 83760</t>
  </si>
  <si>
    <t>65 0 15 81690</t>
  </si>
  <si>
    <t>Озеленение территории</t>
  </si>
  <si>
    <t>Закупка товаров, работ и услуг для государственных (муниципальных) нужд</t>
  </si>
  <si>
    <t>65 0 15 81700</t>
  </si>
  <si>
    <t>65 0 15 81710</t>
  </si>
  <si>
    <t>65 0 15 81730</t>
  </si>
  <si>
    <t>Культура и кинематография</t>
  </si>
  <si>
    <t xml:space="preserve">Культура </t>
  </si>
  <si>
    <t>08</t>
  </si>
  <si>
    <t>Библиотеки</t>
  </si>
  <si>
    <t>65 0 16 80450</t>
  </si>
  <si>
    <t>65 0 19 83300</t>
  </si>
  <si>
    <t>65  0 15 83760</t>
  </si>
  <si>
    <t>65 0 17 82450</t>
  </si>
  <si>
    <t>65 0 18 84290</t>
  </si>
  <si>
    <t>Распределение расходов бюджета Мужиновского сельского поселения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2020 год и на плановый период 2021 и 2022 годов</t>
  </si>
  <si>
    <t xml:space="preserve">Обеспечение реализации полномочий Мужиновского сельского поселения  </t>
  </si>
  <si>
    <t>Обеспечение свободы творчества и прав граждан на участие в культурной жизни, на равный доступ к культурным ценностям</t>
  </si>
  <si>
    <t>80450</t>
  </si>
  <si>
    <t>81700</t>
  </si>
  <si>
    <t>Источники внутреннего финансирования дефицита бюджета Мужиновского сельского поселения Клетнянского муниципального района Брянской области на 2020 год и на плановый период 2021 и 2022 годов</t>
  </si>
  <si>
    <t>865 01 05 00 00 00 0000 000</t>
  </si>
  <si>
    <t>865 01 05 00 00 00 0000 500</t>
  </si>
  <si>
    <t>865 01 05 02 00 00 0000 500</t>
  </si>
  <si>
    <t>865 01 05 02 01 00 0000 510</t>
  </si>
  <si>
    <t>865 01 05 02 10 10 0000 510</t>
  </si>
  <si>
    <t>865 01 05 00 00 00 0000 600</t>
  </si>
  <si>
    <t>865 01 05 02 00 00 0000 600</t>
  </si>
  <si>
    <t>865 01 05 02 01 00 0000 610</t>
  </si>
  <si>
    <t>865 01 05 02 01 10 0000 610</t>
  </si>
  <si>
    <t>Распределение иных межбюджетных трансфертов, предоставляемых другим бюджетам бюджетной системы Клетнянского района на переданные полномочия  Мужиновского сельского поселения Клетнянского муниципального района Брянской области  в части осуществления внешнего муниципального финансового контроля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</si>
  <si>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Мужиновского сельского поселения Клетнянского муниципального района Брянской области  в части осуществления внутреннего муниципального финансового контроля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</si>
  <si>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Мужиновского сельского поселения Клетнянского муниципального района Брянской области  в части формирования архивных фондов поселений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</si>
  <si>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Мужиновского сельского поселения Клетнянского муниципального района Брянской области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на 2020 год и на плановый период 2021 и 2022 годов</t>
  </si>
  <si>
    <t>1 16 01151 01 0000 140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</si>
  <si>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</si>
  <si>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1 16 01151 01 9000 140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</si>
  <si>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</si>
  <si>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1 16 01152 01 0000 140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</si>
  <si>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</si>
  <si>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</si>
  <si>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</si>
  <si>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</si>
  <si>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</si>
  <si>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</si>
  <si>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</si>
  <si>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</si>
  <si>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</si>
  <si>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</si>
  <si>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</si>
  <si>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</si>
  <si>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</si>
  <si>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865</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</si>
</sst>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_ ;[Red]\-#,##0\ "/>
    <numFmt numFmtId="191" formatCode="#,##0.000_ ;[Red]\-#,##0.000\ "/>
    <numFmt numFmtId="192" formatCode="#,##0.000"/>
    <numFmt numFmtId="193" formatCode="#,##0.0_р_."/>
    <numFmt numFmtId="194" formatCode="#,##0.0"/>
    <numFmt numFmtId="195" formatCode="#,##0.0000"/>
    <numFmt numFmtId="196" formatCode="0.00000000"/>
    <numFmt numFmtId="197" formatCode="0.0000000"/>
    <numFmt numFmtId="198" formatCode="0.000000"/>
    <numFmt numFmtId="199" formatCode="0.0000"/>
    <numFmt numFmtId="200" formatCode="0.0000000000"/>
    <numFmt numFmtId="201" formatCode="0.00000000000"/>
    <numFmt numFmtId="202" formatCode="0.000000000000"/>
    <numFmt numFmtId="203" formatCode="0.000000000"/>
    <numFmt numFmtId="204" formatCode="0.00000"/>
    <numFmt numFmtId="205" formatCode="_-* #,##0.000_р_._-;\-* #,##0.000_р_._-;_-* &quot;-&quot;?_р_._-;_-@_-"/>
    <numFmt numFmtId="206" formatCode="_-* #,##0.000_р_._-;\-* #,##0.000_р_._-;_-* &quot;-&quot;???_р_._-;_-@_-"/>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_р_."/>
    <numFmt numFmtId="212" formatCode="#,##0_р_."/>
    <numFmt numFmtId="213" formatCode="#,##0.0_ ;[Red]\-#,##0.0\ "/>
    <numFmt numFmtId="214" formatCode="_(* #,##0.000_);_(* \(#,##0.000\);_(* &quot;-&quot;??_);_(@_)"/>
    <numFmt numFmtId="215" formatCode="_(* #,##0.0000_);_(* \(#,##0.0000\);_(* &quot;-&quot;??_);_(@_)"/>
    <numFmt numFmtId="216" formatCode="[$-FC19]d\ mmmm\ yyyy\ &quot;г.&quot;"/>
    <numFmt numFmtId="217" formatCode="#&quot; &quot;???/???"/>
    <numFmt numFmtId="218" formatCode="0000"/>
    <numFmt numFmtId="219" formatCode="#,##0.000_р_."/>
    <numFmt numFmtId="220" formatCode="_(* #,##0.0_);_(* \(#,##0.0\);_(* &quot;-&quot;??_);_(@_)"/>
    <numFmt numFmtId="221" formatCode="_-* #,##0.0_р_._-;\-* #,##0.0_р_._-;_-* &quot;-&quot;??_р_._-;_-@_-"/>
    <numFmt numFmtId="222" formatCode="#,##0.0000_ ;[Red]\-#,##0.0000\ "/>
    <numFmt numFmtId="223" formatCode="#,##0.00_ ;[Red]\-#,##0.00\ "/>
  </numFmts>
  <fonts count="69">
    <font>
      <sz val="10"/>
      <name val="Arial"/>
      <family val="0"/>
    </font>
    <font>
      <b/>
      <sz val="10"/>
      <name val="Arial"/>
      <family val="2"/>
    </font>
    <font>
      <sz val="10"/>
      <name val="Arial Cyr"/>
      <family val="0"/>
    </font>
    <font>
      <sz val="8"/>
      <name val="Arial"/>
      <family val="2"/>
    </font>
    <font>
      <b/>
      <u val="single"/>
      <sz val="10"/>
      <name val="Arial"/>
      <family val="2"/>
    </font>
    <font>
      <sz val="10"/>
      <color indexed="10"/>
      <name val="Arial"/>
      <family val="2"/>
    </font>
    <font>
      <sz val="10"/>
      <color indexed="12"/>
      <name val="Arial"/>
      <family val="2"/>
    </font>
    <font>
      <u val="single"/>
      <sz val="10"/>
      <color indexed="12"/>
      <name val="Arial Cyr"/>
      <family val="0"/>
    </font>
    <font>
      <u val="single"/>
      <sz val="10"/>
      <color indexed="36"/>
      <name val="Arial Cyr"/>
      <family val="0"/>
    </font>
    <font>
      <sz val="8"/>
      <name val="Arial Cyr"/>
      <family val="0"/>
    </font>
    <font>
      <sz val="11"/>
      <name val="Arial Cyr"/>
      <family val="0"/>
    </font>
    <font>
      <sz val="10"/>
      <color indexed="8"/>
      <name val="Arial"/>
      <family val="2"/>
    </font>
    <font>
      <sz val="9"/>
      <name val="Arial"/>
      <family val="2"/>
    </font>
    <font>
      <b/>
      <u val="single"/>
      <sz val="11"/>
      <name val="Arial"/>
      <family val="2"/>
    </font>
    <font>
      <b/>
      <u val="single"/>
      <sz val="9"/>
      <name val="Arial"/>
      <family val="2"/>
    </font>
    <font>
      <b/>
      <sz val="9"/>
      <name val="Arial"/>
      <family val="2"/>
    </font>
    <font>
      <sz val="9"/>
      <color indexed="10"/>
      <name val="Arial"/>
      <family val="2"/>
    </font>
    <font>
      <b/>
      <sz val="9"/>
      <name val="Book Antiqua"/>
      <family val="1"/>
    </font>
    <font>
      <b/>
      <sz val="12"/>
      <name val="Times New Roman"/>
      <family val="1"/>
    </font>
    <font>
      <sz val="12"/>
      <name val="Times New Roman"/>
      <family val="1"/>
    </font>
    <font>
      <i/>
      <sz val="8"/>
      <name val="Arial"/>
      <family val="2"/>
    </font>
    <font>
      <sz val="10"/>
      <name val="Times New Roman Cyr"/>
      <family val="0"/>
    </font>
    <font>
      <u val="single"/>
      <sz val="10"/>
      <name val="Arial"/>
      <family val="2"/>
    </font>
    <font>
      <b/>
      <sz val="10"/>
      <color indexed="59"/>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b/>
      <sz val="9"/>
      <color indexed="8"/>
      <name val="Arial"/>
      <family val="2"/>
    </font>
    <font>
      <sz val="8"/>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10"/>
      <color theme="1"/>
      <name val="Arial"/>
      <family val="2"/>
    </font>
    <font>
      <sz val="9"/>
      <color theme="1"/>
      <name val="Arial"/>
      <family val="2"/>
    </font>
    <font>
      <b/>
      <sz val="9"/>
      <color rgb="FF000000"/>
      <name val="Arial"/>
      <family val="2"/>
    </font>
    <font>
      <sz val="8"/>
      <color theme="1"/>
      <name val="Arial"/>
      <family val="2"/>
    </font>
    <font>
      <b/>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right style="thin"/>
      <top/>
      <bottom style="thin"/>
    </border>
    <border>
      <left style="thin"/>
      <right style="thin"/>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46" fillId="0" borderId="0">
      <alignment/>
      <protection/>
    </xf>
    <xf numFmtId="0" fontId="0" fillId="0" borderId="0">
      <alignment/>
      <protection/>
    </xf>
    <xf numFmtId="0" fontId="2" fillId="0" borderId="0">
      <alignment/>
      <protection/>
    </xf>
    <xf numFmtId="0" fontId="0" fillId="0" borderId="0">
      <alignment/>
      <protection/>
    </xf>
    <xf numFmtId="0" fontId="21" fillId="0" borderId="0">
      <alignment/>
      <protection/>
    </xf>
    <xf numFmtId="0" fontId="2" fillId="0" borderId="0">
      <alignment/>
      <protection/>
    </xf>
    <xf numFmtId="0" fontId="0" fillId="0" borderId="0">
      <alignment/>
      <protection/>
    </xf>
    <xf numFmtId="0" fontId="8"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2" fillId="31" borderId="0" applyNumberFormat="0" applyBorder="0" applyAlignment="0" applyProtection="0"/>
  </cellStyleXfs>
  <cellXfs count="358">
    <xf numFmtId="0" fontId="0" fillId="0" borderId="0" xfId="0" applyAlignment="1">
      <alignment/>
    </xf>
    <xf numFmtId="0" fontId="0" fillId="0" borderId="0" xfId="0" applyFont="1" applyFill="1" applyAlignment="1">
      <alignment vertical="top"/>
    </xf>
    <xf numFmtId="0" fontId="1" fillId="0" borderId="0" xfId="0" applyFont="1" applyFill="1" applyAlignment="1">
      <alignment vertical="top"/>
    </xf>
    <xf numFmtId="0" fontId="0" fillId="0" borderId="0" xfId="0" applyFont="1" applyFill="1" applyBorder="1" applyAlignment="1">
      <alignment vertical="top"/>
    </xf>
    <xf numFmtId="0" fontId="1" fillId="0" borderId="0" xfId="0" applyFont="1" applyFill="1" applyBorder="1" applyAlignment="1">
      <alignment vertical="top"/>
    </xf>
    <xf numFmtId="0" fontId="0" fillId="0" borderId="10" xfId="0" applyFont="1" applyFill="1" applyBorder="1" applyAlignment="1">
      <alignment horizontal="center" vertical="top" wrapText="1"/>
    </xf>
    <xf numFmtId="188" fontId="0" fillId="0" borderId="0" xfId="0" applyNumberFormat="1" applyFont="1" applyFill="1" applyBorder="1" applyAlignment="1">
      <alignment vertical="top"/>
    </xf>
    <xf numFmtId="188" fontId="0" fillId="0" borderId="0" xfId="0" applyNumberFormat="1" applyFont="1" applyFill="1" applyBorder="1" applyAlignment="1">
      <alignment vertical="top" wrapText="1"/>
    </xf>
    <xf numFmtId="0" fontId="0" fillId="0" borderId="0" xfId="0" applyFont="1" applyAlignment="1">
      <alignment vertical="top"/>
    </xf>
    <xf numFmtId="0" fontId="0" fillId="0" borderId="10" xfId="0" applyFont="1" applyFill="1" applyBorder="1" applyAlignment="1">
      <alignment horizontal="center" vertical="top"/>
    </xf>
    <xf numFmtId="0" fontId="0" fillId="0" borderId="0" xfId="0" applyFont="1" applyFill="1" applyAlignment="1">
      <alignment horizontal="center" vertical="top"/>
    </xf>
    <xf numFmtId="0" fontId="1"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Font="1" applyFill="1" applyAlignment="1">
      <alignment horizontal="center" vertical="top" wrapText="1"/>
    </xf>
    <xf numFmtId="0" fontId="0" fillId="0" borderId="10" xfId="0" applyFont="1" applyFill="1" applyBorder="1" applyAlignment="1">
      <alignment vertical="top"/>
    </xf>
    <xf numFmtId="0" fontId="1" fillId="0" borderId="10" xfId="0" applyFont="1" applyFill="1" applyBorder="1" applyAlignment="1">
      <alignment vertical="top"/>
    </xf>
    <xf numFmtId="0" fontId="0" fillId="0" borderId="10" xfId="0" applyNumberFormat="1" applyFont="1" applyFill="1" applyBorder="1" applyAlignment="1">
      <alignment vertical="top" wrapText="1"/>
    </xf>
    <xf numFmtId="0" fontId="0" fillId="0" borderId="0" xfId="0" applyFont="1" applyFill="1" applyBorder="1" applyAlignment="1">
      <alignment horizontal="center" vertical="top"/>
    </xf>
    <xf numFmtId="0" fontId="1" fillId="0" borderId="10" xfId="0" applyFont="1" applyFill="1" applyBorder="1" applyAlignment="1">
      <alignment horizontal="center" vertical="top"/>
    </xf>
    <xf numFmtId="188" fontId="1" fillId="0" borderId="0" xfId="0" applyNumberFormat="1" applyFont="1" applyFill="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lignment horizontal="right" vertical="top"/>
    </xf>
    <xf numFmtId="0" fontId="0" fillId="0" borderId="10"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Alignment="1">
      <alignment vertical="top"/>
    </xf>
    <xf numFmtId="0" fontId="0" fillId="0" borderId="11" xfId="0" applyFont="1" applyBorder="1" applyAlignment="1">
      <alignment vertical="top" wrapText="1"/>
    </xf>
    <xf numFmtId="0" fontId="0" fillId="0" borderId="0" xfId="59" applyFont="1" applyFill="1" applyAlignment="1">
      <alignment vertical="top"/>
      <protection/>
    </xf>
    <xf numFmtId="0" fontId="0" fillId="0" borderId="0" xfId="59" applyFont="1" applyFill="1" applyAlignment="1">
      <alignment vertical="top" wrapText="1"/>
      <protection/>
    </xf>
    <xf numFmtId="0" fontId="0" fillId="0" borderId="12" xfId="59" applyFont="1" applyFill="1" applyBorder="1" applyAlignment="1">
      <alignment vertical="top"/>
      <protection/>
    </xf>
    <xf numFmtId="0" fontId="4" fillId="0" borderId="0" xfId="59" applyFont="1" applyFill="1" applyAlignment="1">
      <alignment vertical="top"/>
      <protection/>
    </xf>
    <xf numFmtId="0" fontId="1" fillId="0" borderId="0" xfId="59" applyFont="1" applyFill="1" applyAlignment="1">
      <alignment vertical="top"/>
      <protection/>
    </xf>
    <xf numFmtId="0" fontId="0" fillId="0" borderId="0" xfId="59" applyFont="1" applyFill="1" applyBorder="1" applyAlignment="1">
      <alignment vertical="top"/>
      <protection/>
    </xf>
    <xf numFmtId="0" fontId="1" fillId="0" borderId="0" xfId="59" applyFont="1" applyFill="1" applyBorder="1" applyAlignment="1">
      <alignment vertical="top"/>
      <protection/>
    </xf>
    <xf numFmtId="49" fontId="9" fillId="0" borderId="0" xfId="59" applyNumberFormat="1" applyFont="1" applyFill="1" applyAlignment="1">
      <alignment horizontal="center" vertical="top"/>
      <protection/>
    </xf>
    <xf numFmtId="0" fontId="12" fillId="0" borderId="10" xfId="0" applyFont="1" applyFill="1" applyBorder="1" applyAlignment="1">
      <alignment horizontal="center" vertical="top" wrapText="1"/>
    </xf>
    <xf numFmtId="0" fontId="3" fillId="0" borderId="0" xfId="0" applyFont="1" applyFill="1" applyBorder="1" applyAlignment="1">
      <alignment vertical="top"/>
    </xf>
    <xf numFmtId="0" fontId="3" fillId="0" borderId="10" xfId="0" applyFont="1" applyFill="1" applyBorder="1" applyAlignment="1">
      <alignment horizontal="center" vertical="top" wrapText="1"/>
    </xf>
    <xf numFmtId="0" fontId="3" fillId="0" borderId="0" xfId="59" applyFont="1" applyFill="1" applyAlignment="1">
      <alignment horizontal="left" vertical="top" wrapText="1"/>
      <protection/>
    </xf>
    <xf numFmtId="49" fontId="3" fillId="0" borderId="0" xfId="59" applyNumberFormat="1" applyFont="1" applyFill="1" applyAlignment="1">
      <alignment horizontal="left" vertical="top" wrapText="1"/>
      <protection/>
    </xf>
    <xf numFmtId="0" fontId="3" fillId="0" borderId="10" xfId="59" applyFont="1" applyFill="1" applyBorder="1" applyAlignment="1">
      <alignment horizontal="center" vertical="top" wrapText="1"/>
      <protection/>
    </xf>
    <xf numFmtId="0" fontId="3" fillId="0" borderId="0" xfId="59" applyFont="1" applyFill="1" applyAlignment="1">
      <alignment vertical="top"/>
      <protection/>
    </xf>
    <xf numFmtId="49" fontId="3" fillId="0" borderId="0" xfId="59" applyNumberFormat="1" applyFont="1" applyFill="1" applyAlignment="1">
      <alignment horizontal="left" vertical="center" wrapText="1"/>
      <protection/>
    </xf>
    <xf numFmtId="0" fontId="13" fillId="0" borderId="10" xfId="59" applyFont="1" applyFill="1" applyBorder="1" applyAlignment="1">
      <alignment horizontal="left" vertical="top" wrapText="1"/>
      <protection/>
    </xf>
    <xf numFmtId="192" fontId="1" fillId="0" borderId="10" xfId="59" applyNumberFormat="1" applyFont="1" applyFill="1" applyBorder="1" applyAlignment="1">
      <alignment horizontal="right" vertical="top" wrapText="1"/>
      <protection/>
    </xf>
    <xf numFmtId="0" fontId="12" fillId="0" borderId="10" xfId="63" applyFont="1" applyFill="1" applyBorder="1" applyAlignment="1">
      <alignment vertical="top" wrapText="1"/>
      <protection/>
    </xf>
    <xf numFmtId="0" fontId="63" fillId="0" borderId="10" xfId="63" applyFont="1" applyFill="1" applyBorder="1" applyAlignment="1">
      <alignment horizontal="left" vertical="top" wrapText="1"/>
      <protection/>
    </xf>
    <xf numFmtId="0" fontId="1" fillId="0" borderId="0" xfId="63" applyFont="1" applyFill="1" applyAlignment="1">
      <alignment vertical="top"/>
      <protection/>
    </xf>
    <xf numFmtId="0" fontId="0" fillId="0" borderId="0" xfId="63" applyFont="1" applyFill="1" applyBorder="1" applyAlignment="1">
      <alignment vertical="top"/>
      <protection/>
    </xf>
    <xf numFmtId="0" fontId="1" fillId="0" borderId="0" xfId="63" applyFont="1" applyFill="1" applyBorder="1" applyAlignment="1">
      <alignment vertical="top"/>
      <protection/>
    </xf>
    <xf numFmtId="0" fontId="0" fillId="0" borderId="0" xfId="63" applyFont="1" applyFill="1" applyAlignment="1">
      <alignment vertical="top" wrapText="1"/>
      <protection/>
    </xf>
    <xf numFmtId="49" fontId="10" fillId="0" borderId="0" xfId="59" applyNumberFormat="1" applyFont="1" applyFill="1" applyAlignment="1">
      <alignment horizontal="center" vertical="center"/>
      <protection/>
    </xf>
    <xf numFmtId="49" fontId="9" fillId="0" borderId="0" xfId="59" applyNumberFormat="1" applyFont="1" applyFill="1" applyAlignment="1">
      <alignment horizontal="center" vertical="center"/>
      <protection/>
    </xf>
    <xf numFmtId="0" fontId="12" fillId="0" borderId="10" xfId="59" applyFont="1" applyFill="1" applyBorder="1" applyAlignment="1">
      <alignment horizontal="center" vertical="top" wrapText="1"/>
      <protection/>
    </xf>
    <xf numFmtId="0" fontId="14" fillId="0" borderId="10" xfId="59" applyFont="1" applyFill="1" applyBorder="1" applyAlignment="1">
      <alignment horizontal="left" vertical="top" wrapText="1"/>
      <protection/>
    </xf>
    <xf numFmtId="49" fontId="12" fillId="0" borderId="10" xfId="59" applyNumberFormat="1" applyFont="1" applyFill="1" applyBorder="1" applyAlignment="1">
      <alignment horizontal="center" vertical="center"/>
      <protection/>
    </xf>
    <xf numFmtId="0" fontId="12" fillId="0" borderId="10" xfId="59" applyFont="1" applyFill="1" applyBorder="1" applyAlignment="1">
      <alignment horizontal="center" vertical="center" wrapText="1"/>
      <protection/>
    </xf>
    <xf numFmtId="0" fontId="12" fillId="0" borderId="10" xfId="59" applyFont="1" applyFill="1" applyBorder="1" applyAlignment="1">
      <alignment horizontal="left" vertical="top" wrapText="1"/>
      <protection/>
    </xf>
    <xf numFmtId="0" fontId="12" fillId="0" borderId="10" xfId="59" applyFont="1" applyFill="1" applyBorder="1" applyAlignment="1">
      <alignment vertical="top"/>
      <protection/>
    </xf>
    <xf numFmtId="49" fontId="12" fillId="32" borderId="10" xfId="59" applyNumberFormat="1" applyFont="1" applyFill="1" applyBorder="1" applyAlignment="1">
      <alignment horizontal="center" vertical="center"/>
      <protection/>
    </xf>
    <xf numFmtId="0" fontId="12" fillId="0" borderId="10" xfId="59" applyFont="1" applyFill="1" applyBorder="1" applyAlignment="1">
      <alignment vertical="top" wrapText="1"/>
      <protection/>
    </xf>
    <xf numFmtId="49" fontId="12" fillId="0" borderId="10" xfId="59" applyNumberFormat="1" applyFont="1" applyFill="1" applyBorder="1" applyAlignment="1">
      <alignment horizontal="center" vertical="center" wrapText="1"/>
      <protection/>
    </xf>
    <xf numFmtId="0" fontId="12" fillId="0" borderId="10" xfId="63" applyFont="1" applyFill="1" applyBorder="1" applyAlignment="1">
      <alignment horizontal="left" vertical="top" wrapText="1"/>
      <protection/>
    </xf>
    <xf numFmtId="49" fontId="63" fillId="0" borderId="10" xfId="45" applyNumberFormat="1" applyFont="1" applyFill="1" applyBorder="1" applyAlignment="1">
      <alignment horizontal="center" vertical="center" wrapText="1"/>
    </xf>
    <xf numFmtId="0" fontId="16" fillId="0" borderId="10" xfId="59" applyFont="1" applyFill="1" applyBorder="1" applyAlignment="1">
      <alignment vertical="top"/>
      <protection/>
    </xf>
    <xf numFmtId="0" fontId="16" fillId="32" borderId="10" xfId="59" applyFont="1" applyFill="1" applyBorder="1" applyAlignment="1">
      <alignment vertical="top"/>
      <protection/>
    </xf>
    <xf numFmtId="0" fontId="12" fillId="0" borderId="11" xfId="59" applyFont="1" applyFill="1" applyBorder="1" applyAlignment="1">
      <alignment vertical="top"/>
      <protection/>
    </xf>
    <xf numFmtId="0" fontId="15" fillId="0" borderId="10" xfId="59" applyFont="1" applyFill="1" applyBorder="1" applyAlignment="1">
      <alignment vertical="top"/>
      <protection/>
    </xf>
    <xf numFmtId="0" fontId="15" fillId="0" borderId="10" xfId="59" applyFont="1" applyFill="1" applyBorder="1" applyAlignment="1">
      <alignment vertical="top" wrapText="1"/>
      <protection/>
    </xf>
    <xf numFmtId="0" fontId="12" fillId="0" borderId="10" xfId="63" applyFont="1" applyFill="1" applyBorder="1" applyAlignment="1">
      <alignment horizontal="justify" vertical="top" wrapText="1"/>
      <protection/>
    </xf>
    <xf numFmtId="49" fontId="12" fillId="0" borderId="10" xfId="63" applyNumberFormat="1" applyFont="1" applyFill="1" applyBorder="1" applyAlignment="1">
      <alignment horizontal="center" vertical="center"/>
      <protection/>
    </xf>
    <xf numFmtId="0" fontId="12" fillId="32" borderId="10" xfId="63" applyFont="1" applyFill="1" applyBorder="1" applyAlignment="1">
      <alignment horizontal="center" vertical="center"/>
      <protection/>
    </xf>
    <xf numFmtId="0" fontId="63" fillId="0" borderId="10" xfId="63" applyFont="1" applyFill="1" applyBorder="1" applyAlignment="1">
      <alignment horizontal="justify" vertical="center" wrapText="1"/>
      <protection/>
    </xf>
    <xf numFmtId="0" fontId="63" fillId="32" borderId="10" xfId="63" applyFont="1" applyFill="1" applyBorder="1" applyAlignment="1">
      <alignment horizontal="left" vertical="top" wrapText="1"/>
      <protection/>
    </xf>
    <xf numFmtId="0" fontId="12" fillId="0" borderId="11" xfId="63" applyFont="1" applyFill="1" applyBorder="1" applyAlignment="1">
      <alignment vertical="top" wrapText="1"/>
      <protection/>
    </xf>
    <xf numFmtId="0" fontId="12" fillId="0" borderId="11" xfId="59" applyFont="1" applyFill="1" applyBorder="1" applyAlignment="1">
      <alignment vertical="top" wrapText="1"/>
      <protection/>
    </xf>
    <xf numFmtId="0" fontId="0" fillId="0" borderId="0" xfId="62" applyFont="1" applyFill="1" applyAlignment="1">
      <alignment vertical="top"/>
      <protection/>
    </xf>
    <xf numFmtId="0" fontId="0" fillId="0" borderId="0" xfId="62" applyFont="1" applyFill="1">
      <alignment/>
      <protection/>
    </xf>
    <xf numFmtId="0" fontId="3" fillId="0" borderId="0" xfId="62" applyFont="1" applyFill="1" applyAlignment="1">
      <alignment vertical="top"/>
      <protection/>
    </xf>
    <xf numFmtId="0" fontId="0" fillId="0" borderId="0" xfId="62" applyFont="1" applyFill="1" applyAlignment="1">
      <alignment vertical="top" wrapText="1"/>
      <protection/>
    </xf>
    <xf numFmtId="0" fontId="1" fillId="0" borderId="0" xfId="62" applyFont="1" applyFill="1" applyAlignment="1">
      <alignment vertical="center"/>
      <protection/>
    </xf>
    <xf numFmtId="188" fontId="0" fillId="0" borderId="0" xfId="62" applyNumberFormat="1" applyFont="1" applyFill="1" applyAlignment="1">
      <alignment vertical="top" wrapText="1"/>
      <protection/>
    </xf>
    <xf numFmtId="0" fontId="5" fillId="0" borderId="0" xfId="62" applyFont="1" applyFill="1" applyAlignment="1">
      <alignment vertical="top" wrapText="1"/>
      <protection/>
    </xf>
    <xf numFmtId="0" fontId="6" fillId="0" borderId="0" xfId="62" applyFont="1" applyFill="1" applyAlignment="1">
      <alignment vertical="top" wrapText="1"/>
      <protection/>
    </xf>
    <xf numFmtId="49" fontId="3" fillId="0" borderId="0" xfId="63" applyNumberFormat="1" applyFont="1" applyAlignment="1">
      <alignment vertical="top" wrapText="1"/>
      <protection/>
    </xf>
    <xf numFmtId="0" fontId="3" fillId="0" borderId="0" xfId="0" applyFont="1" applyFill="1" applyBorder="1" applyAlignment="1">
      <alignment vertical="top" wrapText="1"/>
    </xf>
    <xf numFmtId="0" fontId="0" fillId="0" borderId="0" xfId="63" applyFont="1" applyAlignment="1">
      <alignment horizontal="center" vertical="top" wrapText="1"/>
      <protection/>
    </xf>
    <xf numFmtId="0" fontId="0" fillId="0" borderId="0" xfId="63" applyFont="1" applyAlignment="1">
      <alignment vertical="top" wrapText="1"/>
      <protection/>
    </xf>
    <xf numFmtId="0" fontId="0" fillId="0" borderId="12" xfId="63" applyFont="1" applyBorder="1" applyAlignment="1">
      <alignment vertical="top" wrapText="1"/>
      <protection/>
    </xf>
    <xf numFmtId="0" fontId="3" fillId="0" borderId="0" xfId="63" applyFont="1" applyAlignment="1">
      <alignment vertical="top" wrapText="1"/>
      <protection/>
    </xf>
    <xf numFmtId="0" fontId="12" fillId="0" borderId="10" xfId="63" applyFont="1" applyBorder="1" applyAlignment="1">
      <alignment horizontal="left" vertical="top" wrapText="1"/>
      <protection/>
    </xf>
    <xf numFmtId="0" fontId="0" fillId="32" borderId="10" xfId="63" applyFont="1" applyFill="1" applyBorder="1" applyAlignment="1">
      <alignment vertical="top" wrapText="1"/>
      <protection/>
    </xf>
    <xf numFmtId="0" fontId="11" fillId="32" borderId="10" xfId="63" applyFont="1" applyFill="1" applyBorder="1" applyAlignment="1">
      <alignment vertical="top" wrapText="1"/>
      <protection/>
    </xf>
    <xf numFmtId="0" fontId="0" fillId="0" borderId="0" xfId="63" applyFont="1" applyBorder="1" applyAlignment="1">
      <alignment vertical="top" wrapText="1"/>
      <protection/>
    </xf>
    <xf numFmtId="0" fontId="0" fillId="32" borderId="10" xfId="63" applyFont="1" applyFill="1" applyBorder="1" applyAlignment="1">
      <alignment horizontal="left" vertical="top" wrapText="1"/>
      <protection/>
    </xf>
    <xf numFmtId="0" fontId="64" fillId="32" borderId="10" xfId="63" applyFont="1" applyFill="1" applyBorder="1" applyAlignment="1">
      <alignment vertical="top" wrapText="1"/>
      <protection/>
    </xf>
    <xf numFmtId="0" fontId="64" fillId="32" borderId="0" xfId="63" applyFont="1" applyFill="1" applyAlignment="1">
      <alignment vertical="top" wrapText="1"/>
      <protection/>
    </xf>
    <xf numFmtId="0" fontId="0" fillId="0" borderId="0" xfId="63" applyFont="1" applyBorder="1" applyAlignment="1">
      <alignment horizontal="center" vertical="top" wrapText="1"/>
      <protection/>
    </xf>
    <xf numFmtId="0" fontId="11" fillId="0" borderId="0" xfId="63" applyFont="1" applyAlignment="1">
      <alignment horizontal="center"/>
      <protection/>
    </xf>
    <xf numFmtId="0" fontId="11" fillId="0" borderId="0" xfId="63" applyFont="1">
      <alignment/>
      <protection/>
    </xf>
    <xf numFmtId="49" fontId="3" fillId="0" borderId="0" xfId="0" applyNumberFormat="1" applyFont="1" applyFill="1" applyBorder="1" applyAlignment="1">
      <alignment vertical="top" wrapText="1"/>
    </xf>
    <xf numFmtId="0" fontId="12" fillId="0" borderId="11" xfId="59" applyFont="1" applyFill="1" applyBorder="1" applyAlignment="1">
      <alignment horizontal="left" vertical="top" wrapText="1"/>
      <protection/>
    </xf>
    <xf numFmtId="0" fontId="0" fillId="32" borderId="10" xfId="59" applyFont="1" applyFill="1" applyBorder="1" applyAlignment="1">
      <alignment horizontal="left" vertical="top" wrapText="1"/>
      <protection/>
    </xf>
    <xf numFmtId="0" fontId="12" fillId="32" borderId="10" xfId="59" applyFont="1" applyFill="1" applyBorder="1" applyAlignment="1">
      <alignment horizontal="center" vertical="center" wrapText="1"/>
      <protection/>
    </xf>
    <xf numFmtId="0" fontId="12" fillId="0" borderId="13" xfId="59" applyFont="1" applyFill="1" applyBorder="1" applyAlignment="1">
      <alignment vertical="top" wrapText="1"/>
      <protection/>
    </xf>
    <xf numFmtId="0" fontId="15" fillId="0" borderId="13" xfId="59" applyFont="1" applyFill="1" applyBorder="1" applyAlignment="1">
      <alignment vertical="top" wrapText="1"/>
      <protection/>
    </xf>
    <xf numFmtId="0" fontId="0" fillId="32" borderId="10" xfId="63" applyFont="1" applyFill="1" applyBorder="1" applyAlignment="1">
      <alignment horizontal="center" vertical="top" wrapText="1"/>
      <protection/>
    </xf>
    <xf numFmtId="0" fontId="3" fillId="0" borderId="0" xfId="62" applyFont="1" applyFill="1" applyAlignment="1">
      <alignment horizontal="left" vertical="top"/>
      <protection/>
    </xf>
    <xf numFmtId="0" fontId="0" fillId="0" borderId="0" xfId="0"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Border="1" applyAlignment="1">
      <alignment horizontal="center" vertical="top" wrapText="1"/>
    </xf>
    <xf numFmtId="0" fontId="0" fillId="0" borderId="0" xfId="0" applyFont="1" applyAlignment="1">
      <alignment wrapText="1"/>
    </xf>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65" fillId="32" borderId="10" xfId="63" applyFont="1" applyFill="1" applyBorder="1" applyAlignment="1">
      <alignment horizontal="left" vertical="top" wrapText="1"/>
      <protection/>
    </xf>
    <xf numFmtId="0" fontId="15" fillId="0" borderId="11" xfId="59" applyFont="1" applyFill="1" applyBorder="1" applyAlignment="1">
      <alignment horizontal="left" vertical="top" wrapText="1"/>
      <protection/>
    </xf>
    <xf numFmtId="0" fontId="15" fillId="0" borderId="10" xfId="59" applyFont="1" applyFill="1" applyBorder="1" applyAlignment="1">
      <alignment horizontal="left" vertical="top" wrapText="1"/>
      <protection/>
    </xf>
    <xf numFmtId="0" fontId="14" fillId="0" borderId="11" xfId="0" applyFont="1" applyFill="1" applyBorder="1" applyAlignment="1">
      <alignment horizontal="left" vertical="center" wrapText="1"/>
    </xf>
    <xf numFmtId="0" fontId="14" fillId="0" borderId="10" xfId="0" applyFont="1" applyFill="1" applyBorder="1" applyAlignment="1">
      <alignment horizontal="center" vertical="top" wrapText="1"/>
    </xf>
    <xf numFmtId="0" fontId="15" fillId="32" borderId="10" xfId="59" applyFont="1" applyFill="1" applyBorder="1" applyAlignment="1">
      <alignment vertical="top" wrapText="1"/>
      <protection/>
    </xf>
    <xf numFmtId="4" fontId="1" fillId="0" borderId="10" xfId="0" applyNumberFormat="1" applyFont="1" applyFill="1" applyBorder="1" applyAlignment="1">
      <alignment vertical="top"/>
    </xf>
    <xf numFmtId="4" fontId="0" fillId="0" borderId="10" xfId="0" applyNumberFormat="1" applyFont="1" applyFill="1" applyBorder="1" applyAlignment="1">
      <alignment vertical="top"/>
    </xf>
    <xf numFmtId="4" fontId="1" fillId="0" borderId="10" xfId="0" applyNumberFormat="1" applyFont="1" applyBorder="1" applyAlignment="1">
      <alignment vertical="top"/>
    </xf>
    <xf numFmtId="4" fontId="0" fillId="0" borderId="10" xfId="0" applyNumberFormat="1" applyFont="1" applyBorder="1" applyAlignment="1">
      <alignment vertical="top"/>
    </xf>
    <xf numFmtId="4" fontId="1"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4" fontId="15" fillId="0" borderId="10" xfId="59" applyNumberFormat="1" applyFont="1" applyFill="1" applyBorder="1" applyAlignment="1">
      <alignment horizontal="right" vertical="top" wrapText="1"/>
      <protection/>
    </xf>
    <xf numFmtId="4" fontId="15" fillId="0" borderId="10" xfId="59" applyNumberFormat="1" applyFont="1" applyFill="1" applyBorder="1" applyAlignment="1">
      <alignment vertical="top"/>
      <protection/>
    </xf>
    <xf numFmtId="4" fontId="12" fillId="0" borderId="10" xfId="59" applyNumberFormat="1" applyFont="1" applyFill="1" applyBorder="1" applyAlignment="1">
      <alignment vertical="top"/>
      <protection/>
    </xf>
    <xf numFmtId="4" fontId="0" fillId="0" borderId="10" xfId="59" applyNumberFormat="1" applyFont="1" applyFill="1" applyBorder="1" applyAlignment="1">
      <alignment vertical="top"/>
      <protection/>
    </xf>
    <xf numFmtId="4" fontId="15" fillId="0" borderId="10" xfId="63" applyNumberFormat="1" applyFont="1" applyFill="1" applyBorder="1" applyAlignment="1">
      <alignment vertical="top"/>
      <protection/>
    </xf>
    <xf numFmtId="4" fontId="12" fillId="0" borderId="10" xfId="63" applyNumberFormat="1" applyFont="1" applyFill="1" applyBorder="1" applyAlignment="1">
      <alignment vertical="top"/>
      <protection/>
    </xf>
    <xf numFmtId="0" fontId="15" fillId="0" borderId="10" xfId="59" applyFont="1" applyFill="1" applyBorder="1" applyAlignment="1">
      <alignment horizontal="center" vertical="top" wrapText="1"/>
      <protection/>
    </xf>
    <xf numFmtId="49" fontId="15" fillId="0" borderId="10" xfId="0" applyNumberFormat="1" applyFont="1" applyFill="1" applyBorder="1" applyAlignment="1">
      <alignment horizontal="center" vertical="top" wrapText="1"/>
    </xf>
    <xf numFmtId="49" fontId="15" fillId="0" borderId="10" xfId="59" applyNumberFormat="1" applyFont="1" applyFill="1" applyBorder="1" applyAlignment="1">
      <alignment horizontal="center" vertical="top" wrapText="1"/>
      <protection/>
    </xf>
    <xf numFmtId="49" fontId="12" fillId="0" borderId="10" xfId="59" applyNumberFormat="1" applyFont="1" applyFill="1" applyBorder="1" applyAlignment="1">
      <alignment horizontal="center" vertical="top" wrapText="1"/>
      <protection/>
    </xf>
    <xf numFmtId="0" fontId="0" fillId="0" borderId="0" xfId="63" applyAlignment="1">
      <alignment horizontal="center" vertical="top"/>
      <protection/>
    </xf>
    <xf numFmtId="49" fontId="3" fillId="0" borderId="10" xfId="59" applyNumberFormat="1" applyFont="1" applyFill="1" applyBorder="1" applyAlignment="1">
      <alignment horizontal="center" vertical="top"/>
      <protection/>
    </xf>
    <xf numFmtId="0" fontId="14" fillId="32" borderId="10" xfId="59" applyFont="1" applyFill="1" applyBorder="1" applyAlignment="1">
      <alignment horizontal="center" vertical="top" wrapText="1"/>
      <protection/>
    </xf>
    <xf numFmtId="49" fontId="12" fillId="0" borderId="10" xfId="59" applyNumberFormat="1" applyFont="1" applyFill="1" applyBorder="1" applyAlignment="1">
      <alignment horizontal="center" vertical="top"/>
      <protection/>
    </xf>
    <xf numFmtId="0" fontId="15" fillId="0" borderId="10" xfId="0" applyFont="1" applyFill="1" applyBorder="1" applyAlignment="1">
      <alignment vertical="top" wrapText="1"/>
    </xf>
    <xf numFmtId="0" fontId="15" fillId="0" borderId="10" xfId="0" applyFont="1" applyFill="1" applyBorder="1" applyAlignment="1">
      <alignment horizontal="center" vertical="top" wrapText="1"/>
    </xf>
    <xf numFmtId="0" fontId="12" fillId="0" borderId="10" xfId="0" applyFont="1" applyBorder="1" applyAlignment="1">
      <alignment horizontal="center" vertical="top"/>
    </xf>
    <xf numFmtId="49" fontId="12" fillId="0" borderId="10" xfId="0" applyNumberFormat="1" applyFont="1" applyFill="1" applyBorder="1" applyAlignment="1">
      <alignment horizontal="center" vertical="top"/>
    </xf>
    <xf numFmtId="0" fontId="15" fillId="0" borderId="11" xfId="59" applyFont="1" applyFill="1" applyBorder="1" applyAlignment="1">
      <alignment vertical="top" wrapText="1"/>
      <protection/>
    </xf>
    <xf numFmtId="49" fontId="15" fillId="0" borderId="10" xfId="59" applyNumberFormat="1" applyFont="1" applyFill="1" applyBorder="1" applyAlignment="1">
      <alignment horizontal="center" vertical="top"/>
      <protection/>
    </xf>
    <xf numFmtId="49" fontId="66" fillId="0" borderId="10" xfId="46" applyNumberFormat="1" applyFont="1" applyFill="1" applyBorder="1" applyAlignment="1">
      <alignment horizontal="center" vertical="top" wrapText="1"/>
    </xf>
    <xf numFmtId="49" fontId="15" fillId="32" borderId="10" xfId="59" applyNumberFormat="1" applyFont="1" applyFill="1" applyBorder="1" applyAlignment="1">
      <alignment horizontal="center" vertical="top"/>
      <protection/>
    </xf>
    <xf numFmtId="0" fontId="15" fillId="0" borderId="11" xfId="63" applyFont="1" applyFill="1" applyBorder="1" applyAlignment="1">
      <alignment vertical="top" wrapText="1"/>
      <protection/>
    </xf>
    <xf numFmtId="0" fontId="66" fillId="0" borderId="10" xfId="63" applyFont="1" applyFill="1" applyBorder="1" applyAlignment="1">
      <alignment horizontal="left" vertical="top" wrapText="1"/>
      <protection/>
    </xf>
    <xf numFmtId="0" fontId="15" fillId="0" borderId="10" xfId="63" applyFont="1" applyFill="1" applyBorder="1" applyAlignment="1">
      <alignment horizontal="center" vertical="top"/>
      <protection/>
    </xf>
    <xf numFmtId="49" fontId="15" fillId="0" borderId="10" xfId="63" applyNumberFormat="1" applyFont="1" applyFill="1" applyBorder="1" applyAlignment="1">
      <alignment horizontal="center" vertical="top"/>
      <protection/>
    </xf>
    <xf numFmtId="49" fontId="15" fillId="0" borderId="10" xfId="0" applyNumberFormat="1" applyFont="1" applyFill="1" applyBorder="1" applyAlignment="1">
      <alignment horizontal="center" vertical="top"/>
    </xf>
    <xf numFmtId="0" fontId="66" fillId="0" borderId="14" xfId="63" applyFont="1" applyFill="1" applyBorder="1" applyAlignment="1">
      <alignment horizontal="left" vertical="top" wrapText="1"/>
      <protection/>
    </xf>
    <xf numFmtId="49" fontId="66" fillId="0" borderId="10" xfId="45" applyNumberFormat="1" applyFont="1" applyFill="1" applyBorder="1" applyAlignment="1">
      <alignment horizontal="center" vertical="top" wrapText="1"/>
    </xf>
    <xf numFmtId="0" fontId="66" fillId="0" borderId="13" xfId="0" applyFont="1" applyFill="1" applyBorder="1" applyAlignment="1">
      <alignment horizontal="left" vertical="top" wrapText="1"/>
    </xf>
    <xf numFmtId="0" fontId="15" fillId="0" borderId="10" xfId="63" applyFont="1" applyBorder="1" applyAlignment="1">
      <alignment horizontal="center" vertical="top"/>
      <protection/>
    </xf>
    <xf numFmtId="0" fontId="12" fillId="0" borderId="10" xfId="59" applyFont="1" applyFill="1" applyBorder="1" applyAlignment="1">
      <alignment horizontal="center" vertical="top"/>
      <protection/>
    </xf>
    <xf numFmtId="4" fontId="14" fillId="0" borderId="10" xfId="59" applyNumberFormat="1" applyFont="1" applyFill="1" applyBorder="1" applyAlignment="1">
      <alignment vertical="top"/>
      <protection/>
    </xf>
    <xf numFmtId="0" fontId="3" fillId="0" borderId="0" xfId="0" applyFont="1" applyFill="1" applyBorder="1" applyAlignment="1">
      <alignment horizontal="right" vertical="center"/>
    </xf>
    <xf numFmtId="0" fontId="12" fillId="0" borderId="15" xfId="0" applyFont="1" applyFill="1" applyBorder="1" applyAlignment="1">
      <alignment horizontal="center" vertical="top" wrapText="1"/>
    </xf>
    <xf numFmtId="49" fontId="3" fillId="0" borderId="0" xfId="0" applyNumberFormat="1" applyFont="1" applyFill="1" applyBorder="1" applyAlignment="1">
      <alignment vertical="center" wrapText="1"/>
    </xf>
    <xf numFmtId="49" fontId="3" fillId="0" borderId="0" xfId="0" applyNumberFormat="1" applyFont="1" applyAlignment="1">
      <alignment vertical="top" wrapText="1"/>
    </xf>
    <xf numFmtId="49" fontId="3" fillId="0" borderId="0" xfId="0" applyNumberFormat="1" applyFont="1" applyFill="1" applyAlignment="1">
      <alignment horizontal="left" vertical="top" wrapText="1"/>
    </xf>
    <xf numFmtId="0" fontId="0" fillId="0" borderId="0" xfId="0" applyFont="1" applyAlignment="1">
      <alignment vertical="center"/>
    </xf>
    <xf numFmtId="0" fontId="0" fillId="0" borderId="0" xfId="0" applyFont="1" applyAlignment="1">
      <alignment vertical="top" wrapText="1"/>
    </xf>
    <xf numFmtId="0" fontId="64" fillId="0" borderId="0" xfId="0" applyFont="1" applyAlignment="1">
      <alignment horizontal="center"/>
    </xf>
    <xf numFmtId="0" fontId="67" fillId="0" borderId="0" xfId="0" applyFont="1" applyAlignment="1">
      <alignment/>
    </xf>
    <xf numFmtId="0" fontId="64" fillId="0" borderId="0" xfId="0" applyFont="1" applyAlignment="1">
      <alignment/>
    </xf>
    <xf numFmtId="0" fontId="67" fillId="0" borderId="0" xfId="0" applyFont="1" applyAlignment="1">
      <alignment vertical="top" wrapText="1"/>
    </xf>
    <xf numFmtId="0" fontId="64" fillId="0" borderId="0" xfId="0" applyFont="1" applyAlignment="1">
      <alignment vertical="top" wrapText="1"/>
    </xf>
    <xf numFmtId="0" fontId="64"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0" fillId="0" borderId="10" xfId="42" applyFont="1" applyBorder="1" applyAlignment="1" applyProtection="1">
      <alignment horizontal="justify" vertical="center" wrapText="1"/>
      <protection/>
    </xf>
    <xf numFmtId="0" fontId="0" fillId="0" borderId="10" xfId="0" applyFont="1" applyBorder="1" applyAlignment="1">
      <alignment horizontal="justify" vertical="center" wrapText="1"/>
    </xf>
    <xf numFmtId="0" fontId="0" fillId="0" borderId="10" xfId="0" applyFont="1" applyBorder="1" applyAlignment="1">
      <alignment horizontal="center" vertical="center"/>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49" fontId="20" fillId="0" borderId="0" xfId="0" applyNumberFormat="1" applyFont="1" applyAlignment="1">
      <alignment vertical="top" wrapText="1"/>
    </xf>
    <xf numFmtId="0" fontId="3" fillId="0" borderId="0" xfId="0" applyFont="1" applyAlignment="1">
      <alignment vertical="top" wrapText="1"/>
    </xf>
    <xf numFmtId="0" fontId="5" fillId="0" borderId="0" xfId="0" applyFont="1" applyFill="1" applyAlignment="1">
      <alignment/>
    </xf>
    <xf numFmtId="0" fontId="0" fillId="0" borderId="0" xfId="0" applyFont="1" applyFill="1" applyAlignment="1">
      <alignment/>
    </xf>
    <xf numFmtId="0" fontId="0" fillId="0" borderId="0" xfId="0" applyFont="1" applyBorder="1" applyAlignment="1">
      <alignment horizontal="center" vertical="top" wrapText="1"/>
    </xf>
    <xf numFmtId="0" fontId="22" fillId="0" borderId="0" xfId="64" applyFont="1" applyFill="1">
      <alignment/>
      <protection/>
    </xf>
    <xf numFmtId="0" fontId="0" fillId="0" borderId="0" xfId="64" applyFont="1" applyFill="1">
      <alignment/>
      <protection/>
    </xf>
    <xf numFmtId="0" fontId="3" fillId="0" borderId="0" xfId="0" applyFont="1" applyAlignment="1">
      <alignment horizontal="left" vertical="top" wrapText="1"/>
    </xf>
    <xf numFmtId="0" fontId="0" fillId="0" borderId="0" xfId="0" applyFont="1" applyAlignment="1">
      <alignment/>
    </xf>
    <xf numFmtId="49" fontId="20" fillId="0" borderId="0" xfId="0" applyNumberFormat="1" applyFont="1" applyFill="1" applyAlignment="1">
      <alignment horizontal="left" vertical="top" wrapText="1"/>
    </xf>
    <xf numFmtId="0" fontId="22" fillId="0" borderId="0" xfId="64" applyFont="1" applyFill="1" applyAlignment="1">
      <alignment horizontal="center" vertical="center"/>
      <protection/>
    </xf>
    <xf numFmtId="0" fontId="0" fillId="0" borderId="0" xfId="0" applyFont="1" applyAlignment="1">
      <alignment horizontal="center" vertical="center"/>
    </xf>
    <xf numFmtId="0" fontId="0" fillId="0" borderId="0" xfId="64" applyFont="1" applyFill="1" applyBorder="1" applyAlignment="1">
      <alignment horizontal="center" wrapText="1"/>
      <protection/>
    </xf>
    <xf numFmtId="0" fontId="0" fillId="0" borderId="10" xfId="64" applyFont="1" applyFill="1" applyBorder="1" applyAlignment="1">
      <alignment horizontal="center" vertical="top" wrapText="1"/>
      <protection/>
    </xf>
    <xf numFmtId="0" fontId="0" fillId="0" borderId="15"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0" fontId="0" fillId="0" borderId="10" xfId="64" applyFont="1" applyFill="1" applyBorder="1" applyAlignment="1">
      <alignment vertical="center"/>
      <protection/>
    </xf>
    <xf numFmtId="0" fontId="1" fillId="0" borderId="10" xfId="0" applyFont="1" applyBorder="1" applyAlignment="1">
      <alignment vertical="center"/>
    </xf>
    <xf numFmtId="0" fontId="23" fillId="0" borderId="10" xfId="64" applyFont="1" applyFill="1" applyBorder="1" applyAlignment="1">
      <alignment vertical="center"/>
      <protection/>
    </xf>
    <xf numFmtId="0" fontId="1" fillId="0" borderId="0" xfId="0" applyFont="1" applyAlignment="1">
      <alignment vertical="center"/>
    </xf>
    <xf numFmtId="223" fontId="0" fillId="0" borderId="10" xfId="64" applyNumberFormat="1" applyFont="1" applyFill="1" applyBorder="1" applyAlignment="1">
      <alignment horizontal="center" vertical="center"/>
      <protection/>
    </xf>
    <xf numFmtId="223" fontId="1" fillId="0" borderId="10" xfId="64" applyNumberFormat="1" applyFont="1" applyFill="1" applyBorder="1" applyAlignment="1">
      <alignment horizontal="center" vertical="center"/>
      <protection/>
    </xf>
    <xf numFmtId="0" fontId="0" fillId="0" borderId="0" xfId="0" applyAlignment="1">
      <alignment vertical="top"/>
    </xf>
    <xf numFmtId="0" fontId="0" fillId="0" borderId="0" xfId="63" applyFont="1" applyFill="1" applyAlignment="1">
      <alignment horizontal="center" vertical="top" wrapText="1"/>
      <protection/>
    </xf>
    <xf numFmtId="0" fontId="3" fillId="0" borderId="0" xfId="0" applyFont="1" applyFill="1" applyBorder="1" applyAlignment="1">
      <alignment horizontal="right" vertical="top"/>
    </xf>
    <xf numFmtId="0" fontId="3" fillId="32" borderId="10" xfId="63" applyFont="1" applyFill="1" applyBorder="1" applyAlignment="1">
      <alignment horizontal="center" vertical="top" wrapText="1"/>
      <protection/>
    </xf>
    <xf numFmtId="49" fontId="3" fillId="32" borderId="10" xfId="59" applyNumberFormat="1" applyFont="1" applyFill="1" applyBorder="1" applyAlignment="1">
      <alignment horizontal="center" vertical="top"/>
      <protection/>
    </xf>
    <xf numFmtId="0" fontId="1" fillId="0" borderId="10" xfId="59" applyFont="1" applyFill="1" applyBorder="1" applyAlignment="1">
      <alignment horizontal="center" vertical="top" wrapText="1"/>
      <protection/>
    </xf>
    <xf numFmtId="0" fontId="3" fillId="0" borderId="10" xfId="63" applyFont="1" applyFill="1" applyBorder="1" applyAlignment="1">
      <alignment horizontal="center" vertical="top" wrapText="1"/>
      <protection/>
    </xf>
    <xf numFmtId="0" fontId="15" fillId="0" borderId="10" xfId="63" applyFont="1" applyFill="1" applyBorder="1" applyAlignment="1">
      <alignment horizontal="center" vertical="top" wrapText="1"/>
      <protection/>
    </xf>
    <xf numFmtId="49" fontId="14" fillId="0" borderId="10" xfId="59" applyNumberFormat="1" applyFont="1" applyFill="1" applyBorder="1" applyAlignment="1">
      <alignment horizontal="center" vertical="top"/>
      <protection/>
    </xf>
    <xf numFmtId="0" fontId="12" fillId="0" borderId="10" xfId="63" applyFont="1" applyBorder="1" applyAlignment="1">
      <alignment horizontal="center" vertical="top"/>
      <protection/>
    </xf>
    <xf numFmtId="49" fontId="12" fillId="0" borderId="10" xfId="63" applyNumberFormat="1" applyFont="1" applyFill="1" applyBorder="1" applyAlignment="1">
      <alignment horizontal="center" vertical="top"/>
      <protection/>
    </xf>
    <xf numFmtId="49" fontId="63" fillId="0" borderId="10" xfId="45" applyNumberFormat="1" applyFont="1" applyFill="1" applyBorder="1" applyAlignment="1">
      <alignment horizontal="center" vertical="top" wrapText="1"/>
    </xf>
    <xf numFmtId="49" fontId="63" fillId="0" borderId="10" xfId="63" applyNumberFormat="1" applyFont="1" applyFill="1" applyBorder="1" applyAlignment="1">
      <alignment vertical="top" wrapText="1"/>
      <protection/>
    </xf>
    <xf numFmtId="0" fontId="12" fillId="32" borderId="10" xfId="63" applyFont="1" applyFill="1" applyBorder="1" applyAlignment="1">
      <alignment horizontal="center" vertical="top"/>
      <protection/>
    </xf>
    <xf numFmtId="49" fontId="12" fillId="32" borderId="10" xfId="59" applyNumberFormat="1" applyFont="1" applyFill="1" applyBorder="1" applyAlignment="1">
      <alignment horizontal="center" vertical="top"/>
      <protection/>
    </xf>
    <xf numFmtId="0" fontId="63" fillId="0" borderId="10" xfId="63" applyFont="1" applyFill="1" applyBorder="1" applyAlignment="1">
      <alignment horizontal="justify" vertical="top" wrapText="1"/>
      <protection/>
    </xf>
    <xf numFmtId="0" fontId="66" fillId="0" borderId="10" xfId="63" applyFont="1" applyFill="1" applyBorder="1" applyAlignment="1">
      <alignment horizontal="justify" vertical="top" wrapText="1"/>
      <protection/>
    </xf>
    <xf numFmtId="0" fontId="12" fillId="0" borderId="10" xfId="63" applyFont="1" applyFill="1" applyBorder="1" applyAlignment="1">
      <alignment horizontal="center" vertical="top"/>
      <protection/>
    </xf>
    <xf numFmtId="0" fontId="66" fillId="0" borderId="10" xfId="48" applyNumberFormat="1" applyFont="1" applyFill="1" applyBorder="1" applyAlignment="1">
      <alignment horizontal="justify" vertical="top" wrapText="1"/>
    </xf>
    <xf numFmtId="0" fontId="12" fillId="0" borderId="10" xfId="63" applyFont="1" applyFill="1" applyBorder="1" applyAlignment="1">
      <alignment horizontal="center" vertical="top" wrapText="1"/>
      <protection/>
    </xf>
    <xf numFmtId="0" fontId="66" fillId="32" borderId="10" xfId="48" applyNumberFormat="1" applyFont="1" applyFill="1" applyBorder="1" applyAlignment="1">
      <alignment horizontal="justify" vertical="top" wrapText="1"/>
    </xf>
    <xf numFmtId="0" fontId="15" fillId="0" borderId="10" xfId="66" applyFont="1" applyFill="1" applyBorder="1" applyAlignment="1">
      <alignment horizontal="center" vertical="top" wrapText="1"/>
      <protection/>
    </xf>
    <xf numFmtId="0" fontId="12" fillId="32" borderId="10" xfId="59" applyFont="1" applyFill="1" applyBorder="1" applyAlignment="1">
      <alignment horizontal="center" vertical="top" wrapText="1"/>
      <protection/>
    </xf>
    <xf numFmtId="49" fontId="17" fillId="0" borderId="10" xfId="63" applyNumberFormat="1" applyFont="1" applyFill="1" applyBorder="1" applyAlignment="1">
      <alignment horizontal="center" vertical="top"/>
      <protection/>
    </xf>
    <xf numFmtId="49" fontId="10" fillId="0" borderId="0" xfId="59" applyNumberFormat="1" applyFont="1" applyFill="1" applyAlignment="1">
      <alignment horizontal="center" vertical="top"/>
      <protection/>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5" fillId="0" borderId="16" xfId="0" applyFont="1" applyFill="1" applyBorder="1" applyAlignment="1">
      <alignment vertical="top" wrapText="1"/>
    </xf>
    <xf numFmtId="0" fontId="15" fillId="0" borderId="0" xfId="0" applyFont="1" applyFill="1" applyBorder="1" applyAlignment="1">
      <alignment horizontal="left" vertical="top" wrapText="1"/>
    </xf>
    <xf numFmtId="0" fontId="12" fillId="0" borderId="16" xfId="0" applyFont="1" applyFill="1" applyBorder="1" applyAlignment="1">
      <alignment vertical="top" wrapText="1"/>
    </xf>
    <xf numFmtId="0" fontId="12" fillId="0" borderId="0" xfId="0" applyFont="1" applyFill="1" applyBorder="1" applyAlignment="1">
      <alignment horizontal="left" vertical="top" wrapText="1"/>
    </xf>
    <xf numFmtId="0" fontId="0" fillId="0" borderId="0" xfId="0" applyFont="1" applyAlignment="1">
      <alignment horizontal="left" vertical="center"/>
    </xf>
    <xf numFmtId="0" fontId="15" fillId="32" borderId="10" xfId="59" applyFont="1" applyFill="1" applyBorder="1" applyAlignment="1">
      <alignment horizontal="left" vertical="top" wrapText="1"/>
      <protection/>
    </xf>
    <xf numFmtId="0" fontId="24" fillId="0" borderId="0" xfId="62" applyFont="1" applyFill="1" applyAlignment="1">
      <alignment horizontal="center" vertical="top"/>
      <protection/>
    </xf>
    <xf numFmtId="0" fontId="24" fillId="0" borderId="0" xfId="62" applyFont="1" applyFill="1" applyAlignment="1">
      <alignment vertical="top"/>
      <protection/>
    </xf>
    <xf numFmtId="0" fontId="24" fillId="0" borderId="0" xfId="62" applyFont="1" applyFill="1" applyAlignment="1">
      <alignment horizontal="center"/>
      <protection/>
    </xf>
    <xf numFmtId="0" fontId="24" fillId="0" borderId="0" xfId="62" applyFont="1" applyFill="1">
      <alignment/>
      <protection/>
    </xf>
    <xf numFmtId="0" fontId="24" fillId="0" borderId="0" xfId="62" applyFont="1" applyFill="1" applyAlignment="1">
      <alignment horizontal="right"/>
      <protection/>
    </xf>
    <xf numFmtId="0" fontId="0" fillId="0" borderId="10" xfId="62" applyFont="1" applyFill="1" applyBorder="1" applyAlignment="1">
      <alignment horizontal="center" vertical="top" wrapText="1"/>
      <protection/>
    </xf>
    <xf numFmtId="49" fontId="0" fillId="0" borderId="10" xfId="62" applyNumberFormat="1" applyFont="1" applyFill="1" applyBorder="1" applyAlignment="1">
      <alignment horizontal="center" vertical="top" wrapText="1"/>
      <protection/>
    </xf>
    <xf numFmtId="4" fontId="0" fillId="0" borderId="10" xfId="62" applyNumberFormat="1" applyFont="1" applyFill="1" applyBorder="1" applyAlignment="1">
      <alignment horizontal="center" vertical="top" wrapText="1"/>
      <protection/>
    </xf>
    <xf numFmtId="0" fontId="1" fillId="0" borderId="10" xfId="62" applyFont="1" applyFill="1" applyBorder="1" applyAlignment="1">
      <alignment horizontal="center" vertical="center" wrapText="1"/>
      <protection/>
    </xf>
    <xf numFmtId="4" fontId="1" fillId="0" borderId="10" xfId="62" applyNumberFormat="1" applyFont="1" applyFill="1" applyBorder="1" applyAlignment="1">
      <alignment horizontal="center" vertical="center" wrapText="1"/>
      <protection/>
    </xf>
    <xf numFmtId="4" fontId="4" fillId="0" borderId="0" xfId="59" applyNumberFormat="1" applyFont="1" applyFill="1" applyAlignment="1">
      <alignment vertical="top"/>
      <protection/>
    </xf>
    <xf numFmtId="4" fontId="0" fillId="0" borderId="0" xfId="59" applyNumberFormat="1" applyFont="1" applyFill="1" applyAlignment="1">
      <alignment vertical="top"/>
      <protection/>
    </xf>
    <xf numFmtId="4" fontId="1" fillId="0" borderId="0" xfId="59" applyNumberFormat="1" applyFont="1" applyFill="1" applyAlignment="1">
      <alignment vertical="top"/>
      <protection/>
    </xf>
    <xf numFmtId="0" fontId="0" fillId="0" borderId="11" xfId="0" applyNumberFormat="1" applyFont="1" applyFill="1" applyBorder="1" applyAlignment="1">
      <alignment vertical="top" wrapText="1"/>
    </xf>
    <xf numFmtId="0" fontId="1" fillId="0" borderId="10" xfId="0" applyFont="1" applyBorder="1" applyAlignment="1">
      <alignment vertical="top" wrapText="1"/>
    </xf>
    <xf numFmtId="4" fontId="12" fillId="32" borderId="10" xfId="59" applyNumberFormat="1" applyFont="1" applyFill="1" applyBorder="1" applyAlignment="1">
      <alignment vertical="top"/>
      <protection/>
    </xf>
    <xf numFmtId="0" fontId="0" fillId="0" borderId="11" xfId="0" applyFont="1" applyFill="1" applyBorder="1" applyAlignment="1">
      <alignment vertical="top" wrapText="1"/>
    </xf>
    <xf numFmtId="0" fontId="12" fillId="0" borderId="14" xfId="59" applyFont="1" applyFill="1" applyBorder="1" applyAlignment="1">
      <alignment horizontal="left" vertical="top" wrapText="1"/>
      <protection/>
    </xf>
    <xf numFmtId="0" fontId="1" fillId="0" borderId="11" xfId="59" applyFont="1" applyFill="1" applyBorder="1" applyAlignment="1">
      <alignment horizontal="left" vertical="top" wrapText="1"/>
      <protection/>
    </xf>
    <xf numFmtId="0" fontId="0" fillId="32" borderId="10" xfId="0" applyFont="1" applyFill="1" applyBorder="1" applyAlignment="1">
      <alignment horizontal="left" vertical="top" wrapText="1"/>
    </xf>
    <xf numFmtId="0" fontId="63" fillId="0" borderId="13" xfId="63" applyFont="1" applyFill="1" applyBorder="1" applyAlignment="1">
      <alignment horizontal="left" vertical="top" wrapText="1"/>
      <protection/>
    </xf>
    <xf numFmtId="0" fontId="3" fillId="32" borderId="10" xfId="0" applyFont="1" applyFill="1" applyBorder="1" applyAlignment="1">
      <alignment horizontal="center" vertical="top" wrapText="1"/>
    </xf>
    <xf numFmtId="49" fontId="3" fillId="32" borderId="10" xfId="0" applyNumberFormat="1" applyFont="1" applyFill="1" applyBorder="1" applyAlignment="1">
      <alignment horizontal="center" vertical="top" wrapText="1"/>
    </xf>
    <xf numFmtId="0" fontId="15" fillId="32" borderId="10" xfId="59" applyFont="1" applyFill="1" applyBorder="1" applyAlignment="1">
      <alignment horizontal="center" vertical="top" wrapText="1"/>
      <protection/>
    </xf>
    <xf numFmtId="0" fontId="12" fillId="32" borderId="10" xfId="0" applyFont="1" applyFill="1" applyBorder="1" applyAlignment="1">
      <alignment horizontal="center" vertical="top" wrapText="1"/>
    </xf>
    <xf numFmtId="0" fontId="15" fillId="32" borderId="10" xfId="0" applyFont="1" applyFill="1" applyBorder="1" applyAlignment="1">
      <alignment horizontal="center" vertical="top" wrapText="1"/>
    </xf>
    <xf numFmtId="49" fontId="12" fillId="32" borderId="10" xfId="63" applyNumberFormat="1" applyFont="1" applyFill="1" applyBorder="1" applyAlignment="1">
      <alignment horizontal="center" vertical="center"/>
      <protection/>
    </xf>
    <xf numFmtId="49" fontId="63" fillId="32" borderId="10" xfId="45" applyNumberFormat="1" applyFont="1" applyFill="1" applyBorder="1" applyAlignment="1">
      <alignment horizontal="center" vertical="center" wrapText="1"/>
    </xf>
    <xf numFmtId="49" fontId="63" fillId="32" borderId="10" xfId="63" applyNumberFormat="1" applyFont="1" applyFill="1" applyBorder="1" applyAlignment="1">
      <alignment vertical="center" wrapText="1"/>
      <protection/>
    </xf>
    <xf numFmtId="49" fontId="12" fillId="32" borderId="10" xfId="63" applyNumberFormat="1" applyFont="1" applyFill="1" applyBorder="1" applyAlignment="1">
      <alignment horizontal="center" vertical="top"/>
      <protection/>
    </xf>
    <xf numFmtId="49" fontId="63" fillId="32" borderId="10" xfId="45" applyNumberFormat="1" applyFont="1" applyFill="1" applyBorder="1" applyAlignment="1">
      <alignment horizontal="center" vertical="top" wrapText="1"/>
    </xf>
    <xf numFmtId="0" fontId="0" fillId="0" borderId="10" xfId="64" applyFont="1" applyFill="1" applyBorder="1" applyAlignment="1">
      <alignment horizontal="center" vertical="center" wrapText="1"/>
      <protection/>
    </xf>
    <xf numFmtId="0" fontId="0" fillId="32" borderId="10" xfId="63" applyFont="1" applyFill="1" applyBorder="1" applyAlignment="1">
      <alignment horizontal="center" vertical="top" wrapText="1"/>
      <protection/>
    </xf>
    <xf numFmtId="0" fontId="1" fillId="0" borderId="10" xfId="61" applyFont="1" applyFill="1" applyBorder="1" applyAlignment="1">
      <alignment horizontal="center" vertical="top"/>
      <protection/>
    </xf>
    <xf numFmtId="0" fontId="1" fillId="0" borderId="10" xfId="61" applyFont="1" applyFill="1" applyBorder="1" applyAlignment="1">
      <alignment vertical="top" wrapText="1"/>
      <protection/>
    </xf>
    <xf numFmtId="0" fontId="0" fillId="0" borderId="10" xfId="61" applyFont="1" applyFill="1" applyBorder="1" applyAlignment="1">
      <alignment horizontal="center" vertical="top"/>
      <protection/>
    </xf>
    <xf numFmtId="0" fontId="0" fillId="0" borderId="10" xfId="61" applyNumberFormat="1" applyFont="1" applyBorder="1" applyAlignment="1">
      <alignment vertical="top" wrapText="1"/>
      <protection/>
    </xf>
    <xf numFmtId="0" fontId="0" fillId="0" borderId="10" xfId="61" applyNumberFormat="1" applyFont="1" applyFill="1" applyBorder="1" applyAlignment="1">
      <alignment vertical="top" wrapText="1"/>
      <protection/>
    </xf>
    <xf numFmtId="0" fontId="63" fillId="0" borderId="14" xfId="63" applyFont="1" applyFill="1" applyBorder="1" applyAlignment="1">
      <alignment horizontal="left" vertical="top" wrapText="1"/>
      <protection/>
    </xf>
    <xf numFmtId="0" fontId="66" fillId="0" borderId="13" xfId="63" applyFont="1" applyFill="1" applyBorder="1" applyAlignment="1">
      <alignment horizontal="left" vertical="top" wrapText="1"/>
      <protection/>
    </xf>
    <xf numFmtId="0" fontId="15" fillId="0" borderId="10" xfId="59" applyFont="1" applyFill="1" applyBorder="1" applyAlignment="1">
      <alignment horizontal="center" vertical="center" wrapText="1"/>
      <protection/>
    </xf>
    <xf numFmtId="0" fontId="15" fillId="32" borderId="10" xfId="63" applyFont="1" applyFill="1" applyBorder="1" applyAlignment="1">
      <alignment horizontal="center" vertical="top"/>
      <protection/>
    </xf>
    <xf numFmtId="0" fontId="15" fillId="0" borderId="10" xfId="60" applyFont="1" applyFill="1" applyBorder="1" applyAlignment="1">
      <alignment vertical="top" wrapText="1"/>
      <protection/>
    </xf>
    <xf numFmtId="0" fontId="15" fillId="0" borderId="10" xfId="60" applyFont="1" applyFill="1" applyBorder="1" applyAlignment="1">
      <alignment horizontal="left" vertical="top" wrapText="1"/>
      <protection/>
    </xf>
    <xf numFmtId="0" fontId="12" fillId="0" borderId="10" xfId="61" applyFont="1" applyFill="1" applyBorder="1" applyAlignment="1">
      <alignment horizontal="left" vertical="top" wrapText="1"/>
      <protection/>
    </xf>
    <xf numFmtId="0" fontId="0" fillId="32" borderId="10" xfId="63" applyFont="1" applyFill="1" applyBorder="1" applyAlignment="1">
      <alignment horizontal="center" vertical="top" wrapText="1"/>
      <protection/>
    </xf>
    <xf numFmtId="0" fontId="3" fillId="0" borderId="0" xfId="0" applyFont="1" applyFill="1" applyAlignment="1">
      <alignment horizontal="left" vertical="top" wrapText="1"/>
    </xf>
    <xf numFmtId="49" fontId="3"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0" fillId="0" borderId="10" xfId="0" applyFont="1" applyBorder="1" applyAlignment="1">
      <alignment horizontal="justify" wrapText="1"/>
    </xf>
    <xf numFmtId="9" fontId="19" fillId="0" borderId="10" xfId="0" applyNumberFormat="1" applyFont="1" applyBorder="1" applyAlignment="1">
      <alignment horizontal="center"/>
    </xf>
    <xf numFmtId="9" fontId="0" fillId="0" borderId="11" xfId="0" applyNumberFormat="1" applyFont="1" applyBorder="1" applyAlignment="1">
      <alignment horizontal="center" vertical="top"/>
    </xf>
    <xf numFmtId="9" fontId="0" fillId="0" borderId="14" xfId="0" applyNumberFormat="1" applyFont="1" applyBorder="1" applyAlignment="1">
      <alignment horizontal="center" vertical="top"/>
    </xf>
    <xf numFmtId="0" fontId="0" fillId="0" borderId="10" xfId="0" applyFont="1" applyBorder="1" applyAlignment="1">
      <alignment horizontal="justify"/>
    </xf>
    <xf numFmtId="49" fontId="1" fillId="0" borderId="10" xfId="65" applyNumberFormat="1" applyFont="1" applyFill="1" applyBorder="1" applyAlignment="1">
      <alignment horizontal="center" vertical="center" wrapText="1"/>
      <protection/>
    </xf>
    <xf numFmtId="49" fontId="18" fillId="0" borderId="10" xfId="65" applyNumberFormat="1" applyFont="1" applyFill="1" applyBorder="1" applyAlignment="1">
      <alignment horizontal="center" vertical="center" wrapText="1"/>
      <protection/>
    </xf>
    <xf numFmtId="49" fontId="3" fillId="0" borderId="0" xfId="0" applyNumberFormat="1" applyFont="1" applyFill="1" applyAlignment="1">
      <alignment horizontal="left" vertical="top" wrapText="1"/>
    </xf>
    <xf numFmtId="0" fontId="1" fillId="0" borderId="0" xfId="0" applyFont="1" applyAlignment="1">
      <alignment horizontal="center" vertical="center"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0" xfId="0" applyFont="1" applyBorder="1" applyAlignment="1">
      <alignment horizontal="center"/>
    </xf>
    <xf numFmtId="9" fontId="0" fillId="0" borderId="11" xfId="0" applyNumberFormat="1" applyFont="1" applyBorder="1" applyAlignment="1">
      <alignment horizontal="center" vertical="center"/>
    </xf>
    <xf numFmtId="9" fontId="0" fillId="0" borderId="14" xfId="0" applyNumberFormat="1" applyFont="1" applyBorder="1" applyAlignment="1">
      <alignment horizontal="center" vertical="center"/>
    </xf>
    <xf numFmtId="0" fontId="0" fillId="32" borderId="11" xfId="63" applyFont="1" applyFill="1" applyBorder="1" applyAlignment="1">
      <alignment horizontal="center" vertical="top" wrapText="1"/>
      <protection/>
    </xf>
    <xf numFmtId="0" fontId="0" fillId="32" borderId="14" xfId="63" applyFont="1" applyFill="1" applyBorder="1" applyAlignment="1">
      <alignment horizontal="center" vertical="top" wrapText="1"/>
      <protection/>
    </xf>
    <xf numFmtId="0" fontId="1" fillId="0" borderId="0" xfId="63" applyFont="1" applyAlignment="1">
      <alignment horizontal="center" vertical="top" wrapText="1"/>
      <protection/>
    </xf>
    <xf numFmtId="0" fontId="12" fillId="0" borderId="10" xfId="63" applyFont="1" applyBorder="1" applyAlignment="1">
      <alignment horizontal="center" vertical="top" wrapText="1"/>
      <protection/>
    </xf>
    <xf numFmtId="0" fontId="12" fillId="0" borderId="15" xfId="63" applyFont="1" applyBorder="1" applyAlignment="1">
      <alignment horizontal="center" vertical="center" wrapText="1"/>
      <protection/>
    </xf>
    <xf numFmtId="0" fontId="12" fillId="0" borderId="17"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0" fillId="0" borderId="13" xfId="63" applyFont="1" applyBorder="1" applyAlignment="1">
      <alignment horizontal="center" wrapText="1"/>
      <protection/>
    </xf>
    <xf numFmtId="0" fontId="0" fillId="0" borderId="14" xfId="63" applyFont="1" applyBorder="1" applyAlignment="1">
      <alignment horizontal="center" wrapText="1"/>
      <protection/>
    </xf>
    <xf numFmtId="0" fontId="0" fillId="32" borderId="14" xfId="63" applyFill="1" applyBorder="1">
      <alignment/>
      <protection/>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32" borderId="10" xfId="63" applyFont="1" applyFill="1" applyBorder="1" applyAlignment="1">
      <alignment horizontal="center" vertical="top"/>
      <protection/>
    </xf>
    <xf numFmtId="0" fontId="64" fillId="32" borderId="10" xfId="63" applyFont="1" applyFill="1" applyBorder="1" applyAlignment="1">
      <alignment horizontal="center" vertical="top" wrapText="1"/>
      <protection/>
    </xf>
    <xf numFmtId="0" fontId="0" fillId="0" borderId="18" xfId="63" applyFont="1" applyFill="1" applyBorder="1" applyAlignment="1">
      <alignment horizontal="center" vertical="top"/>
      <protection/>
    </xf>
    <xf numFmtId="0" fontId="0" fillId="32" borderId="10" xfId="63" applyFont="1" applyFill="1" applyBorder="1" applyAlignment="1">
      <alignment horizontal="center" vertical="top" wrapText="1"/>
      <protection/>
    </xf>
    <xf numFmtId="0" fontId="68" fillId="0" borderId="0" xfId="0" applyFont="1" applyAlignment="1">
      <alignment horizontal="center" vertical="top" wrapText="1"/>
    </xf>
    <xf numFmtId="0" fontId="64"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4" fillId="0" borderId="0" xfId="0" applyFont="1" applyAlignment="1">
      <alignment horizontal="left" vertical="center" wrapText="1"/>
    </xf>
    <xf numFmtId="0" fontId="1"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59" applyFont="1" applyFill="1" applyBorder="1" applyAlignment="1">
      <alignment horizontal="left" vertical="top" wrapText="1"/>
      <protection/>
    </xf>
    <xf numFmtId="0" fontId="1" fillId="0" borderId="11" xfId="59" applyFont="1" applyFill="1" applyBorder="1" applyAlignment="1">
      <alignment horizontal="left" vertical="top" wrapText="1"/>
      <protection/>
    </xf>
    <xf numFmtId="0" fontId="1" fillId="0" borderId="14" xfId="59" applyFont="1" applyFill="1" applyBorder="1" applyAlignment="1">
      <alignment horizontal="left" vertical="top" wrapText="1"/>
      <protection/>
    </xf>
    <xf numFmtId="0" fontId="15" fillId="0" borderId="11" xfId="63" applyFont="1" applyFill="1" applyBorder="1" applyAlignment="1">
      <alignment horizontal="left" vertical="top" wrapText="1"/>
      <protection/>
    </xf>
    <xf numFmtId="0" fontId="15" fillId="0" borderId="14" xfId="63" applyFont="1" applyFill="1" applyBorder="1" applyAlignment="1">
      <alignment horizontal="left" vertical="top" wrapText="1"/>
      <protection/>
    </xf>
    <xf numFmtId="0" fontId="15" fillId="0" borderId="11" xfId="59" applyFont="1" applyFill="1" applyBorder="1" applyAlignment="1">
      <alignment horizontal="left" vertical="top" wrapText="1"/>
      <protection/>
    </xf>
    <xf numFmtId="0" fontId="15" fillId="0" borderId="14" xfId="59" applyFont="1" applyFill="1" applyBorder="1" applyAlignment="1">
      <alignment horizontal="left" vertical="top" wrapText="1"/>
      <protection/>
    </xf>
    <xf numFmtId="0" fontId="12" fillId="0" borderId="11" xfId="63" applyFont="1" applyFill="1" applyBorder="1" applyAlignment="1">
      <alignment horizontal="left" vertical="top" wrapText="1"/>
      <protection/>
    </xf>
    <xf numFmtId="0" fontId="12" fillId="0" borderId="14" xfId="63" applyFont="1" applyFill="1" applyBorder="1" applyAlignment="1">
      <alignment horizontal="left" vertical="top" wrapText="1"/>
      <protection/>
    </xf>
    <xf numFmtId="0" fontId="0" fillId="0" borderId="10" xfId="0" applyFont="1" applyFill="1" applyBorder="1" applyAlignment="1">
      <alignment horizontal="left" vertical="top" wrapText="1"/>
    </xf>
    <xf numFmtId="0" fontId="12" fillId="0" borderId="11" xfId="59" applyFont="1" applyFill="1" applyBorder="1" applyAlignment="1">
      <alignment horizontal="left" vertical="top" wrapText="1"/>
      <protection/>
    </xf>
    <xf numFmtId="0" fontId="12" fillId="0" borderId="14" xfId="59" applyFont="1" applyFill="1" applyBorder="1" applyAlignment="1">
      <alignment horizontal="left" vertical="top" wrapText="1"/>
      <protection/>
    </xf>
    <xf numFmtId="0" fontId="3" fillId="0" borderId="0" xfId="0" applyFont="1" applyFill="1" applyBorder="1" applyAlignment="1">
      <alignment horizontal="left" vertical="top" wrapText="1"/>
    </xf>
    <xf numFmtId="0" fontId="3" fillId="0" borderId="0" xfId="59" applyFont="1" applyFill="1" applyAlignment="1">
      <alignment horizontal="left" vertical="top" wrapText="1"/>
      <protection/>
    </xf>
    <xf numFmtId="49" fontId="3" fillId="0" borderId="0" xfId="63" applyNumberFormat="1" applyFont="1" applyAlignment="1">
      <alignment horizontal="left" vertical="top" wrapText="1"/>
      <protection/>
    </xf>
    <xf numFmtId="0" fontId="1" fillId="0" borderId="0" xfId="59" applyFont="1" applyFill="1" applyAlignment="1">
      <alignment horizontal="center" vertical="top" wrapText="1"/>
      <protection/>
    </xf>
    <xf numFmtId="0" fontId="3" fillId="0" borderId="11" xfId="59" applyFont="1" applyFill="1" applyBorder="1" applyAlignment="1">
      <alignment horizontal="center" vertical="top" wrapText="1"/>
      <protection/>
    </xf>
    <xf numFmtId="0" fontId="3" fillId="0" borderId="14" xfId="59" applyFont="1" applyFill="1" applyBorder="1" applyAlignment="1">
      <alignment horizontal="center" vertical="top" wrapText="1"/>
      <protection/>
    </xf>
    <xf numFmtId="0" fontId="12" fillId="32" borderId="11" xfId="59" applyFont="1" applyFill="1" applyBorder="1" applyAlignment="1">
      <alignment horizontal="left" vertical="top" wrapText="1"/>
      <protection/>
    </xf>
    <xf numFmtId="0" fontId="12" fillId="32" borderId="14" xfId="59" applyFont="1" applyFill="1" applyBorder="1" applyAlignment="1">
      <alignment horizontal="left" vertical="top" wrapText="1"/>
      <protection/>
    </xf>
    <xf numFmtId="0" fontId="15" fillId="32" borderId="11" xfId="63" applyFont="1" applyFill="1" applyBorder="1" applyAlignment="1">
      <alignment horizontal="left" vertical="top" wrapText="1"/>
      <protection/>
    </xf>
    <xf numFmtId="0" fontId="15" fillId="32" borderId="14" xfId="63" applyFont="1" applyFill="1" applyBorder="1" applyAlignment="1">
      <alignment horizontal="left" vertical="top" wrapText="1"/>
      <protection/>
    </xf>
    <xf numFmtId="0" fontId="12" fillId="32" borderId="11" xfId="63" applyFont="1" applyFill="1" applyBorder="1" applyAlignment="1">
      <alignment horizontal="justify" vertical="top" wrapText="1"/>
      <protection/>
    </xf>
    <xf numFmtId="0" fontId="12" fillId="32" borderId="14" xfId="63" applyFont="1" applyFill="1" applyBorder="1" applyAlignment="1">
      <alignment horizontal="justify" vertical="top" wrapText="1"/>
      <protection/>
    </xf>
    <xf numFmtId="0" fontId="3" fillId="0" borderId="10" xfId="59" applyFont="1" applyFill="1" applyBorder="1" applyAlignment="1">
      <alignment horizontal="center" vertical="top" wrapText="1"/>
      <protection/>
    </xf>
    <xf numFmtId="49" fontId="3" fillId="0" borderId="0" xfId="0" applyNumberFormat="1" applyFont="1" applyAlignment="1">
      <alignment vertical="top" wrapText="1"/>
    </xf>
    <xf numFmtId="0" fontId="1" fillId="0" borderId="0" xfId="64" applyFont="1" applyFill="1" applyBorder="1" applyAlignment="1">
      <alignment horizontal="center" vertical="center" wrapText="1"/>
      <protection/>
    </xf>
    <xf numFmtId="0" fontId="3" fillId="0" borderId="0" xfId="0" applyFont="1" applyAlignment="1">
      <alignment horizontal="left" vertical="top" wrapText="1"/>
    </xf>
    <xf numFmtId="0" fontId="3" fillId="0" borderId="0" xfId="62" applyFont="1" applyFill="1" applyAlignment="1">
      <alignment horizontal="left" vertical="top"/>
      <protection/>
    </xf>
    <xf numFmtId="0" fontId="0" fillId="0" borderId="10" xfId="62" applyFont="1" applyFill="1" applyBorder="1" applyAlignment="1">
      <alignment horizontal="center" vertical="top" wrapText="1"/>
      <protection/>
    </xf>
    <xf numFmtId="0" fontId="0" fillId="0" borderId="10" xfId="62" applyFont="1" applyFill="1" applyBorder="1" applyAlignment="1">
      <alignment vertical="top" wrapText="1"/>
      <protection/>
    </xf>
    <xf numFmtId="49" fontId="3" fillId="0" borderId="0" xfId="62" applyNumberFormat="1" applyFont="1" applyAlignment="1">
      <alignment horizontal="left" vertical="top" wrapText="1"/>
      <protection/>
    </xf>
    <xf numFmtId="0" fontId="1" fillId="0" borderId="0" xfId="62" applyFont="1" applyFill="1" applyAlignment="1">
      <alignment horizontal="center" vertical="center" wrapText="1"/>
      <protection/>
    </xf>
    <xf numFmtId="0" fontId="1" fillId="0" borderId="10" xfId="62" applyFont="1" applyFill="1" applyBorder="1" applyAlignment="1">
      <alignment vertical="center"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3" xfId="46"/>
    <cellStyle name="Денежный [0] 4" xfId="47"/>
    <cellStyle name="Денежный 2" xfId="48"/>
    <cellStyle name="Денежный 3" xfId="49"/>
    <cellStyle name="Денежный 4"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2 2" xfId="60"/>
    <cellStyle name="Обычный 2 4" xfId="61"/>
    <cellStyle name="Обычный 3" xfId="62"/>
    <cellStyle name="Обычный 4" xfId="63"/>
    <cellStyle name="Обычный_method_2_1" xfId="64"/>
    <cellStyle name="Обычный_Администраторы" xfId="65"/>
    <cellStyle name="Обычный_Расходы Надва"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0] 2" xfId="76"/>
    <cellStyle name="Финансовый 2" xfId="77"/>
    <cellStyle name="Финансовый 3"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E88F0C8B57259A8E16544F9DC27CADC22B5729ED2611768BD70DA245F7B40A830CAE0EEB7020B4B475BE71c8fB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L46"/>
  <sheetViews>
    <sheetView zoomScalePageLayoutView="0" workbookViewId="0" topLeftCell="A3">
      <selection activeCell="C46" sqref="C46"/>
    </sheetView>
  </sheetViews>
  <sheetFormatPr defaultColWidth="9.140625" defaultRowHeight="12.75"/>
  <cols>
    <col min="1" max="1" width="23.7109375" style="10" customWidth="1"/>
    <col min="2" max="2" width="68.8515625" style="1" customWidth="1"/>
    <col min="3" max="3" width="12.8515625" style="1" customWidth="1"/>
    <col min="4" max="5" width="11.7109375" style="1" customWidth="1"/>
    <col min="6" max="18" width="9.140625" style="1" customWidth="1"/>
    <col min="19" max="19" width="10.7109375" style="1" customWidth="1"/>
    <col min="20" max="16384" width="9.140625" style="1" customWidth="1"/>
  </cols>
  <sheetData>
    <row r="1" ht="12.75" hidden="1">
      <c r="B1" s="18" t="s">
        <v>69</v>
      </c>
    </row>
    <row r="2" spans="2:3" ht="33" customHeight="1" hidden="1">
      <c r="B2" s="283" t="s">
        <v>160</v>
      </c>
      <c r="C2" s="283"/>
    </row>
    <row r="3" spans="1:5" ht="16.5" customHeight="1">
      <c r="A3" s="18"/>
      <c r="B3" s="111"/>
      <c r="C3" s="162" t="s">
        <v>147</v>
      </c>
      <c r="D3" s="101"/>
      <c r="E3" s="101"/>
    </row>
    <row r="4" spans="1:5" ht="63.75" customHeight="1">
      <c r="A4" s="18"/>
      <c r="B4" s="101"/>
      <c r="C4" s="284" t="s">
        <v>341</v>
      </c>
      <c r="D4" s="284"/>
      <c r="E4" s="284"/>
    </row>
    <row r="5" spans="1:5" ht="27" customHeight="1">
      <c r="A5" s="285" t="s">
        <v>342</v>
      </c>
      <c r="B5" s="285"/>
      <c r="C5" s="285"/>
      <c r="D5" s="285"/>
      <c r="E5" s="285"/>
    </row>
    <row r="6" spans="1:5" ht="12.75">
      <c r="A6" s="18"/>
      <c r="B6" s="3"/>
      <c r="D6" s="22"/>
      <c r="E6" s="160" t="s">
        <v>219</v>
      </c>
    </row>
    <row r="7" spans="1:2" ht="12.75" hidden="1">
      <c r="A7" s="10" t="s">
        <v>63</v>
      </c>
      <c r="B7" s="14" t="s">
        <v>63</v>
      </c>
    </row>
    <row r="8" spans="1:5" s="10" customFormat="1" ht="28.5" customHeight="1">
      <c r="A8" s="161" t="s">
        <v>64</v>
      </c>
      <c r="B8" s="161" t="s">
        <v>31</v>
      </c>
      <c r="C8" s="36" t="s">
        <v>177</v>
      </c>
      <c r="D8" s="36" t="s">
        <v>275</v>
      </c>
      <c r="E8" s="36" t="s">
        <v>314</v>
      </c>
    </row>
    <row r="9" spans="1:5" ht="12.75">
      <c r="A9" s="9">
        <v>1</v>
      </c>
      <c r="B9" s="9">
        <v>2</v>
      </c>
      <c r="C9" s="9">
        <v>3</v>
      </c>
      <c r="D9" s="9">
        <v>4</v>
      </c>
      <c r="E9" s="9">
        <v>5</v>
      </c>
    </row>
    <row r="10" spans="1:5" s="2" customFormat="1" ht="12.75">
      <c r="A10" s="19" t="s">
        <v>65</v>
      </c>
      <c r="B10" s="16" t="s">
        <v>1</v>
      </c>
      <c r="C10" s="121">
        <f>C11+C25+C17+C14+C29</f>
        <v>1231300</v>
      </c>
      <c r="D10" s="121">
        <f>D11+D25+D17+D14+D29</f>
        <v>1245000</v>
      </c>
      <c r="E10" s="121">
        <f>E11+E25+E17+E14+E29</f>
        <v>1256900</v>
      </c>
    </row>
    <row r="11" spans="1:5" s="2" customFormat="1" ht="16.5" customHeight="1">
      <c r="A11" s="19" t="s">
        <v>66</v>
      </c>
      <c r="B11" s="13" t="s">
        <v>48</v>
      </c>
      <c r="C11" s="121">
        <f aca="true" t="shared" si="0" ref="C11:E12">C12</f>
        <v>30700</v>
      </c>
      <c r="D11" s="121">
        <f t="shared" si="0"/>
        <v>31300</v>
      </c>
      <c r="E11" s="121">
        <f t="shared" si="0"/>
        <v>33100</v>
      </c>
    </row>
    <row r="12" spans="1:5" ht="12.75">
      <c r="A12" s="9" t="s">
        <v>67</v>
      </c>
      <c r="B12" s="15" t="s">
        <v>68</v>
      </c>
      <c r="C12" s="122">
        <f t="shared" si="0"/>
        <v>30700</v>
      </c>
      <c r="D12" s="122">
        <f t="shared" si="0"/>
        <v>31300</v>
      </c>
      <c r="E12" s="122">
        <f t="shared" si="0"/>
        <v>33100</v>
      </c>
    </row>
    <row r="13" spans="1:5" ht="52.5" customHeight="1">
      <c r="A13" s="9" t="s">
        <v>0</v>
      </c>
      <c r="B13" s="17" t="s">
        <v>138</v>
      </c>
      <c r="C13" s="122">
        <v>30700</v>
      </c>
      <c r="D13" s="122">
        <v>31300</v>
      </c>
      <c r="E13" s="122">
        <v>33100</v>
      </c>
    </row>
    <row r="14" spans="1:5" ht="17.25" customHeight="1">
      <c r="A14" s="19" t="s">
        <v>316</v>
      </c>
      <c r="B14" s="251" t="s">
        <v>315</v>
      </c>
      <c r="C14" s="121">
        <f aca="true" t="shared" si="1" ref="C14:E15">C15</f>
        <v>1100</v>
      </c>
      <c r="D14" s="121">
        <f t="shared" si="1"/>
        <v>1200</v>
      </c>
      <c r="E14" s="121">
        <f t="shared" si="1"/>
        <v>1300</v>
      </c>
    </row>
    <row r="15" spans="1:5" ht="15.75" customHeight="1">
      <c r="A15" s="9" t="s">
        <v>2</v>
      </c>
      <c r="B15" s="27" t="s">
        <v>317</v>
      </c>
      <c r="C15" s="122">
        <f t="shared" si="1"/>
        <v>1100</v>
      </c>
      <c r="D15" s="122">
        <f t="shared" si="1"/>
        <v>1200</v>
      </c>
      <c r="E15" s="122">
        <f t="shared" si="1"/>
        <v>1300</v>
      </c>
    </row>
    <row r="16" spans="1:5" ht="20.25" customHeight="1">
      <c r="A16" s="9" t="s">
        <v>318</v>
      </c>
      <c r="B16" s="250" t="s">
        <v>317</v>
      </c>
      <c r="C16" s="122">
        <v>1100</v>
      </c>
      <c r="D16" s="122">
        <v>1200</v>
      </c>
      <c r="E16" s="122">
        <v>1300</v>
      </c>
    </row>
    <row r="17" spans="1:5" s="26" customFormat="1" ht="18.75" customHeight="1">
      <c r="A17" s="24" t="s">
        <v>3</v>
      </c>
      <c r="B17" s="25" t="s">
        <v>4</v>
      </c>
      <c r="C17" s="123">
        <f>C18+C20</f>
        <v>1192000</v>
      </c>
      <c r="D17" s="123">
        <f>D18+D20</f>
        <v>1205000</v>
      </c>
      <c r="E17" s="123">
        <f>E18+E20</f>
        <v>1215000</v>
      </c>
    </row>
    <row r="18" spans="1:5" s="8" customFormat="1" ht="18.75" customHeight="1">
      <c r="A18" s="23" t="s">
        <v>5</v>
      </c>
      <c r="B18" s="27" t="s">
        <v>6</v>
      </c>
      <c r="C18" s="124">
        <f>C19</f>
        <v>87000</v>
      </c>
      <c r="D18" s="124">
        <f>D19</f>
        <v>88000</v>
      </c>
      <c r="E18" s="124">
        <f>E19</f>
        <v>90000</v>
      </c>
    </row>
    <row r="19" spans="1:5" s="8" customFormat="1" ht="37.5" customHeight="1">
      <c r="A19" s="23" t="s">
        <v>7</v>
      </c>
      <c r="B19" s="27" t="s">
        <v>127</v>
      </c>
      <c r="C19" s="124">
        <v>87000</v>
      </c>
      <c r="D19" s="124">
        <v>88000</v>
      </c>
      <c r="E19" s="124">
        <v>90000</v>
      </c>
    </row>
    <row r="20" spans="1:5" s="8" customFormat="1" ht="18.75" customHeight="1">
      <c r="A20" s="23" t="s">
        <v>8</v>
      </c>
      <c r="B20" s="27" t="s">
        <v>9</v>
      </c>
      <c r="C20" s="124">
        <f>C23+C21</f>
        <v>1105000</v>
      </c>
      <c r="D20" s="124">
        <f>D23+D21</f>
        <v>1117000</v>
      </c>
      <c r="E20" s="124">
        <f>E23+E21</f>
        <v>1125000</v>
      </c>
    </row>
    <row r="21" spans="1:5" s="8" customFormat="1" ht="16.5" customHeight="1">
      <c r="A21" s="21" t="s">
        <v>130</v>
      </c>
      <c r="B21" s="27" t="s">
        <v>131</v>
      </c>
      <c r="C21" s="124">
        <f>C22</f>
        <v>671000</v>
      </c>
      <c r="D21" s="124">
        <f>D22</f>
        <v>678000</v>
      </c>
      <c r="E21" s="124">
        <f>E22</f>
        <v>682000</v>
      </c>
    </row>
    <row r="22" spans="1:5" s="8" customFormat="1" ht="26.25" customHeight="1">
      <c r="A22" s="21" t="s">
        <v>128</v>
      </c>
      <c r="B22" s="27" t="s">
        <v>132</v>
      </c>
      <c r="C22" s="124">
        <v>671000</v>
      </c>
      <c r="D22" s="124">
        <v>678000</v>
      </c>
      <c r="E22" s="124">
        <v>682000</v>
      </c>
    </row>
    <row r="23" spans="1:5" s="8" customFormat="1" ht="15.75" customHeight="1">
      <c r="A23" s="21" t="s">
        <v>134</v>
      </c>
      <c r="B23" s="27" t="s">
        <v>133</v>
      </c>
      <c r="C23" s="124">
        <f>C24</f>
        <v>434000</v>
      </c>
      <c r="D23" s="124">
        <f>D24</f>
        <v>439000</v>
      </c>
      <c r="E23" s="124">
        <f>E24</f>
        <v>443000</v>
      </c>
    </row>
    <row r="24" spans="1:5" s="8" customFormat="1" ht="27.75" customHeight="1">
      <c r="A24" s="21" t="s">
        <v>129</v>
      </c>
      <c r="B24" s="27" t="s">
        <v>135</v>
      </c>
      <c r="C24" s="124">
        <v>434000</v>
      </c>
      <c r="D24" s="124">
        <v>439000</v>
      </c>
      <c r="E24" s="124">
        <v>443000</v>
      </c>
    </row>
    <row r="25" spans="1:5" s="2" customFormat="1" ht="27" customHeight="1">
      <c r="A25" s="270" t="s">
        <v>343</v>
      </c>
      <c r="B25" s="271" t="s">
        <v>344</v>
      </c>
      <c r="C25" s="125">
        <f>C26</f>
        <v>7500</v>
      </c>
      <c r="D25" s="125">
        <f aca="true" t="shared" si="2" ref="D25:E27">D26</f>
        <v>7500</v>
      </c>
      <c r="E25" s="125">
        <f t="shared" si="2"/>
        <v>7500</v>
      </c>
    </row>
    <row r="26" spans="1:5" ht="18.75" customHeight="1">
      <c r="A26" s="272" t="s">
        <v>345</v>
      </c>
      <c r="B26" s="273" t="s">
        <v>346</v>
      </c>
      <c r="C26" s="126">
        <f>C27</f>
        <v>7500</v>
      </c>
      <c r="D26" s="126">
        <f t="shared" si="2"/>
        <v>7500</v>
      </c>
      <c r="E26" s="126">
        <f t="shared" si="2"/>
        <v>7500</v>
      </c>
    </row>
    <row r="27" spans="1:5" ht="20.25" customHeight="1">
      <c r="A27" s="272" t="s">
        <v>347</v>
      </c>
      <c r="B27" s="274" t="s">
        <v>348</v>
      </c>
      <c r="C27" s="126">
        <f>C28</f>
        <v>7500</v>
      </c>
      <c r="D27" s="126">
        <f t="shared" si="2"/>
        <v>7500</v>
      </c>
      <c r="E27" s="126">
        <f t="shared" si="2"/>
        <v>7500</v>
      </c>
    </row>
    <row r="28" spans="1:5" ht="18.75" customHeight="1">
      <c r="A28" s="272" t="s">
        <v>349</v>
      </c>
      <c r="B28" s="92" t="s">
        <v>122</v>
      </c>
      <c r="C28" s="122">
        <v>7500</v>
      </c>
      <c r="D28" s="122">
        <v>7500</v>
      </c>
      <c r="E28" s="122">
        <v>7500</v>
      </c>
    </row>
    <row r="29" spans="1:5" ht="24.75" customHeight="1" hidden="1">
      <c r="A29" s="19" t="s">
        <v>322</v>
      </c>
      <c r="B29" s="13" t="s">
        <v>323</v>
      </c>
      <c r="C29" s="121">
        <f>C30</f>
        <v>0</v>
      </c>
      <c r="D29" s="121">
        <f aca="true" t="shared" si="3" ref="D29:E31">D30</f>
        <v>0</v>
      </c>
      <c r="E29" s="121">
        <f t="shared" si="3"/>
        <v>0</v>
      </c>
    </row>
    <row r="30" spans="1:5" s="2" customFormat="1" ht="27" customHeight="1" hidden="1">
      <c r="A30" s="9" t="s">
        <v>324</v>
      </c>
      <c r="B30" s="12" t="s">
        <v>325</v>
      </c>
      <c r="C30" s="122">
        <f>C31</f>
        <v>0</v>
      </c>
      <c r="D30" s="122">
        <f t="shared" si="3"/>
        <v>0</v>
      </c>
      <c r="E30" s="122">
        <f t="shared" si="3"/>
        <v>0</v>
      </c>
    </row>
    <row r="31" spans="1:5" ht="39" customHeight="1" hidden="1">
      <c r="A31" s="9" t="s">
        <v>326</v>
      </c>
      <c r="B31" s="12" t="s">
        <v>327</v>
      </c>
      <c r="C31" s="122">
        <f>C32</f>
        <v>0</v>
      </c>
      <c r="D31" s="122">
        <f t="shared" si="3"/>
        <v>0</v>
      </c>
      <c r="E31" s="122">
        <f t="shared" si="3"/>
        <v>0</v>
      </c>
    </row>
    <row r="32" spans="1:5" ht="42.75" customHeight="1" hidden="1">
      <c r="A32" s="9" t="s">
        <v>279</v>
      </c>
      <c r="B32" s="12" t="s">
        <v>280</v>
      </c>
      <c r="C32" s="122"/>
      <c r="D32" s="122">
        <v>0</v>
      </c>
      <c r="E32" s="122">
        <v>0</v>
      </c>
    </row>
    <row r="33" spans="1:12" s="4" customFormat="1" ht="17.25" customHeight="1">
      <c r="A33" s="11" t="s">
        <v>12</v>
      </c>
      <c r="B33" s="13" t="s">
        <v>13</v>
      </c>
      <c r="C33" s="125">
        <f>C34</f>
        <v>1794741</v>
      </c>
      <c r="D33" s="125">
        <f>D34</f>
        <v>1855017</v>
      </c>
      <c r="E33" s="125">
        <f>E34</f>
        <v>1932681</v>
      </c>
      <c r="F33" s="20"/>
      <c r="G33" s="20"/>
      <c r="H33" s="20"/>
      <c r="I33" s="20"/>
      <c r="J33" s="20"/>
      <c r="K33" s="20"/>
      <c r="L33" s="20"/>
    </row>
    <row r="34" spans="1:12" s="3" customFormat="1" ht="26.25" customHeight="1">
      <c r="A34" s="5" t="s">
        <v>14</v>
      </c>
      <c r="B34" s="12" t="s">
        <v>15</v>
      </c>
      <c r="C34" s="126">
        <f>C35+C40+C43</f>
        <v>1794741</v>
      </c>
      <c r="D34" s="126">
        <f>D35+D40+D43</f>
        <v>1855017</v>
      </c>
      <c r="E34" s="126">
        <f>E35+E40+E43</f>
        <v>1932681</v>
      </c>
      <c r="F34" s="7"/>
      <c r="G34" s="7"/>
      <c r="H34" s="7"/>
      <c r="I34" s="7"/>
      <c r="J34" s="7"/>
      <c r="K34" s="7"/>
      <c r="L34" s="7"/>
    </row>
    <row r="35" spans="1:12" s="4" customFormat="1" ht="17.25" customHeight="1">
      <c r="A35" s="11" t="s">
        <v>299</v>
      </c>
      <c r="B35" s="13" t="s">
        <v>166</v>
      </c>
      <c r="C35" s="125">
        <f>C36+C38</f>
        <v>529200</v>
      </c>
      <c r="D35" s="125">
        <f>D36+D38</f>
        <v>526900</v>
      </c>
      <c r="E35" s="125">
        <f>E36+E38</f>
        <v>525100</v>
      </c>
      <c r="F35" s="20"/>
      <c r="G35" s="20"/>
      <c r="H35" s="20"/>
      <c r="I35" s="20"/>
      <c r="J35" s="20"/>
      <c r="K35" s="20"/>
      <c r="L35" s="20"/>
    </row>
    <row r="36" spans="1:12" s="3" customFormat="1" ht="16.5" customHeight="1">
      <c r="A36" s="5" t="s">
        <v>300</v>
      </c>
      <c r="B36" s="12" t="s">
        <v>16</v>
      </c>
      <c r="C36" s="126">
        <f>C37</f>
        <v>80200</v>
      </c>
      <c r="D36" s="126">
        <f>D37</f>
        <v>78200</v>
      </c>
      <c r="E36" s="126">
        <f>E37</f>
        <v>84700</v>
      </c>
      <c r="F36" s="7"/>
      <c r="G36" s="7"/>
      <c r="H36" s="7"/>
      <c r="I36" s="7"/>
      <c r="J36" s="7"/>
      <c r="K36" s="7"/>
      <c r="L36" s="7"/>
    </row>
    <row r="37" spans="1:9" s="3" customFormat="1" ht="24.75" customHeight="1">
      <c r="A37" s="5" t="s">
        <v>301</v>
      </c>
      <c r="B37" s="112" t="s">
        <v>136</v>
      </c>
      <c r="C37" s="126">
        <v>80200</v>
      </c>
      <c r="D37" s="126">
        <v>78200</v>
      </c>
      <c r="E37" s="126">
        <v>84700</v>
      </c>
      <c r="G37" s="6"/>
      <c r="H37" s="6"/>
      <c r="I37" s="6"/>
    </row>
    <row r="38" spans="1:11" s="3" customFormat="1" ht="26.25" customHeight="1">
      <c r="A38" s="5" t="s">
        <v>302</v>
      </c>
      <c r="B38" s="12" t="s">
        <v>17</v>
      </c>
      <c r="C38" s="126">
        <f>C39</f>
        <v>449000</v>
      </c>
      <c r="D38" s="126">
        <f>D39</f>
        <v>448700</v>
      </c>
      <c r="E38" s="126">
        <f>E39</f>
        <v>440400</v>
      </c>
      <c r="F38" s="7"/>
      <c r="G38" s="7"/>
      <c r="H38" s="7"/>
      <c r="I38" s="7"/>
      <c r="J38" s="7"/>
      <c r="K38" s="7"/>
    </row>
    <row r="39" spans="1:9" s="3" customFormat="1" ht="28.5" customHeight="1">
      <c r="A39" s="5" t="s">
        <v>303</v>
      </c>
      <c r="B39" s="12" t="s">
        <v>137</v>
      </c>
      <c r="C39" s="126">
        <v>449000</v>
      </c>
      <c r="D39" s="126">
        <v>448700</v>
      </c>
      <c r="E39" s="126">
        <v>440400</v>
      </c>
      <c r="G39" s="6"/>
      <c r="H39" s="6"/>
      <c r="I39" s="6"/>
    </row>
    <row r="40" spans="1:10" s="4" customFormat="1" ht="17.25" customHeight="1">
      <c r="A40" s="11" t="s">
        <v>304</v>
      </c>
      <c r="B40" s="13" t="s">
        <v>167</v>
      </c>
      <c r="C40" s="125">
        <f aca="true" t="shared" si="4" ref="C40:E41">C41</f>
        <v>80879</v>
      </c>
      <c r="D40" s="125">
        <f t="shared" si="4"/>
        <v>81597</v>
      </c>
      <c r="E40" s="125">
        <f t="shared" si="4"/>
        <v>84750</v>
      </c>
      <c r="F40" s="20"/>
      <c r="G40" s="20"/>
      <c r="H40" s="20"/>
      <c r="I40" s="20"/>
      <c r="J40" s="20"/>
    </row>
    <row r="41" spans="1:11" s="3" customFormat="1" ht="24.75" customHeight="1">
      <c r="A41" s="5" t="s">
        <v>305</v>
      </c>
      <c r="B41" s="12" t="s">
        <v>18</v>
      </c>
      <c r="C41" s="126">
        <f t="shared" si="4"/>
        <v>80879</v>
      </c>
      <c r="D41" s="126">
        <f t="shared" si="4"/>
        <v>81597</v>
      </c>
      <c r="E41" s="126">
        <f t="shared" si="4"/>
        <v>84750</v>
      </c>
      <c r="F41" s="7"/>
      <c r="G41" s="7"/>
      <c r="H41" s="7"/>
      <c r="I41" s="7"/>
      <c r="J41" s="7"/>
      <c r="K41" s="7"/>
    </row>
    <row r="42" spans="1:9" s="3" customFormat="1" ht="26.25" customHeight="1">
      <c r="A42" s="5" t="s">
        <v>306</v>
      </c>
      <c r="B42" s="12" t="s">
        <v>168</v>
      </c>
      <c r="C42" s="126">
        <v>80879</v>
      </c>
      <c r="D42" s="126">
        <v>81597</v>
      </c>
      <c r="E42" s="126">
        <v>84750</v>
      </c>
      <c r="G42" s="6"/>
      <c r="I42" s="6"/>
    </row>
    <row r="43" spans="1:10" s="4" customFormat="1" ht="16.5" customHeight="1">
      <c r="A43" s="11" t="s">
        <v>307</v>
      </c>
      <c r="B43" s="13" t="s">
        <v>62</v>
      </c>
      <c r="C43" s="125">
        <f aca="true" t="shared" si="5" ref="C43:E44">C44</f>
        <v>1184662</v>
      </c>
      <c r="D43" s="125">
        <f t="shared" si="5"/>
        <v>1246520</v>
      </c>
      <c r="E43" s="125">
        <f t="shared" si="5"/>
        <v>1322831</v>
      </c>
      <c r="F43" s="20"/>
      <c r="G43" s="20"/>
      <c r="H43" s="20"/>
      <c r="I43" s="20"/>
      <c r="J43" s="20"/>
    </row>
    <row r="44" spans="1:10" s="4" customFormat="1" ht="41.25" customHeight="1">
      <c r="A44" s="5" t="s">
        <v>308</v>
      </c>
      <c r="B44" s="12" t="s">
        <v>155</v>
      </c>
      <c r="C44" s="126">
        <f t="shared" si="5"/>
        <v>1184662</v>
      </c>
      <c r="D44" s="126">
        <f t="shared" si="5"/>
        <v>1246520</v>
      </c>
      <c r="E44" s="126">
        <f t="shared" si="5"/>
        <v>1322831</v>
      </c>
      <c r="F44" s="20"/>
      <c r="G44" s="20"/>
      <c r="H44" s="20"/>
      <c r="I44" s="20"/>
      <c r="J44" s="20"/>
    </row>
    <row r="45" spans="1:9" s="3" customFormat="1" ht="54" customHeight="1">
      <c r="A45" s="5" t="s">
        <v>309</v>
      </c>
      <c r="B45" s="12" t="s">
        <v>156</v>
      </c>
      <c r="C45" s="126">
        <v>1184662</v>
      </c>
      <c r="D45" s="126">
        <v>1246520</v>
      </c>
      <c r="E45" s="126">
        <v>1322831</v>
      </c>
      <c r="G45" s="6"/>
      <c r="I45" s="6"/>
    </row>
    <row r="46" spans="1:10" s="4" customFormat="1" ht="17.25" customHeight="1">
      <c r="A46" s="11"/>
      <c r="B46" s="13" t="s">
        <v>30</v>
      </c>
      <c r="C46" s="125">
        <f>C10+C33</f>
        <v>3026041</v>
      </c>
      <c r="D46" s="125">
        <f>D10+D33</f>
        <v>3100017</v>
      </c>
      <c r="E46" s="125">
        <f>E10+E33</f>
        <v>3189581</v>
      </c>
      <c r="F46" s="20"/>
      <c r="G46" s="20"/>
      <c r="H46" s="20"/>
      <c r="I46" s="20"/>
      <c r="J46" s="20"/>
    </row>
  </sheetData>
  <sheetProtection/>
  <mergeCells count="3">
    <mergeCell ref="B2:C2"/>
    <mergeCell ref="C4:E4"/>
    <mergeCell ref="A5:E5"/>
  </mergeCells>
  <printOptions/>
  <pageMargins left="0.6692913385826772" right="0.1968503937007874" top="0.5511811023622047" bottom="0.31496062992125984" header="1.141732283464567" footer="0.3937007874015748"/>
  <pageSetup horizontalDpi="600" verticalDpi="600" orientation="portrait" scale="74" r:id="rId1"/>
</worksheet>
</file>

<file path=xl/worksheets/sheet10.xml><?xml version="1.0" encoding="utf-8"?>
<worksheet xmlns="http://schemas.openxmlformats.org/spreadsheetml/2006/main" xmlns:r="http://schemas.openxmlformats.org/officeDocument/2006/relationships">
  <sheetPr>
    <tabColor theme="0"/>
  </sheetPr>
  <dimension ref="A1:IU9"/>
  <sheetViews>
    <sheetView zoomScalePageLayoutView="0" workbookViewId="0" topLeftCell="A1">
      <selection activeCell="B5" sqref="B5:E5"/>
    </sheetView>
  </sheetViews>
  <sheetFormatPr defaultColWidth="9.140625" defaultRowHeight="12.75"/>
  <cols>
    <col min="1" max="1" width="4.140625" style="189" customWidth="1"/>
    <col min="2" max="2" width="40.140625" style="189" customWidth="1"/>
    <col min="3" max="5" width="15.7109375" style="189" customWidth="1"/>
    <col min="6" max="251" width="9.140625" style="189" customWidth="1"/>
    <col min="252" max="252" width="4.140625" style="189" customWidth="1"/>
    <col min="253" max="253" width="58.8515625" style="189" customWidth="1"/>
    <col min="254" max="254" width="32.8515625" style="189" customWidth="1"/>
    <col min="255" max="255" width="9.140625" style="189" customWidth="1"/>
  </cols>
  <sheetData>
    <row r="1" spans="1:4" ht="12.75">
      <c r="A1" s="186"/>
      <c r="B1" s="187"/>
      <c r="C1" s="351" t="s">
        <v>296</v>
      </c>
      <c r="D1" s="351"/>
    </row>
    <row r="2" spans="1:5" ht="62.25" customHeight="1">
      <c r="A2" s="186"/>
      <c r="B2" s="187"/>
      <c r="C2" s="293" t="s">
        <v>341</v>
      </c>
      <c r="D2" s="293"/>
      <c r="E2" s="293"/>
    </row>
    <row r="3" spans="1:3" ht="12.75">
      <c r="A3" s="186"/>
      <c r="B3" s="187"/>
      <c r="C3" s="164" t="s">
        <v>264</v>
      </c>
    </row>
    <row r="4" spans="1:3" ht="12.75">
      <c r="A4" s="186"/>
      <c r="B4" s="187"/>
      <c r="C4" s="190"/>
    </row>
    <row r="5" spans="1:255" ht="86.25" customHeight="1">
      <c r="A5" s="191"/>
      <c r="B5" s="350" t="s">
        <v>400</v>
      </c>
      <c r="C5" s="350"/>
      <c r="D5" s="350"/>
      <c r="E5" s="350"/>
      <c r="F5" s="192"/>
      <c r="G5" s="192"/>
      <c r="H5" s="235"/>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row>
    <row r="6" spans="1:5" ht="12.75">
      <c r="A6" s="186"/>
      <c r="B6" s="193"/>
      <c r="C6" s="193"/>
      <c r="E6" s="160" t="s">
        <v>219</v>
      </c>
    </row>
    <row r="7" spans="1:255" ht="27.75" customHeight="1">
      <c r="A7" s="194" t="s">
        <v>260</v>
      </c>
      <c r="B7" s="268" t="s">
        <v>261</v>
      </c>
      <c r="C7" s="195" t="s">
        <v>267</v>
      </c>
      <c r="D7" s="195" t="s">
        <v>272</v>
      </c>
      <c r="E7" s="195" t="s">
        <v>339</v>
      </c>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row>
    <row r="8" spans="1:255" ht="21" customHeight="1">
      <c r="A8" s="196">
        <v>1</v>
      </c>
      <c r="B8" s="197" t="s">
        <v>262</v>
      </c>
      <c r="C8" s="201">
        <v>300</v>
      </c>
      <c r="D8" s="201">
        <v>300</v>
      </c>
      <c r="E8" s="201">
        <v>300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2.5" customHeight="1">
      <c r="A9" s="198"/>
      <c r="B9" s="199" t="s">
        <v>263</v>
      </c>
      <c r="C9" s="202">
        <f>SUM(C8:C8)</f>
        <v>300</v>
      </c>
      <c r="D9" s="202">
        <f>SUM(D8:D8)</f>
        <v>300</v>
      </c>
      <c r="E9" s="202">
        <f>SUM(E8:E8)</f>
        <v>300</v>
      </c>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row>
  </sheetData>
  <sheetProtection/>
  <mergeCells count="3">
    <mergeCell ref="C2:E2"/>
    <mergeCell ref="B5:E5"/>
    <mergeCell ref="C1:D1"/>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0"/>
  </sheetPr>
  <dimension ref="A1:IU9"/>
  <sheetViews>
    <sheetView zoomScalePageLayoutView="0" workbookViewId="0" topLeftCell="A1">
      <selection activeCell="B5" sqref="B5:E5"/>
    </sheetView>
  </sheetViews>
  <sheetFormatPr defaultColWidth="9.140625" defaultRowHeight="12.75"/>
  <cols>
    <col min="1" max="1" width="4.140625" style="189" customWidth="1"/>
    <col min="2" max="2" width="40.00390625" style="189" customWidth="1"/>
    <col min="3" max="3" width="15.7109375" style="189" customWidth="1"/>
    <col min="4" max="4" width="13.57421875" style="189" customWidth="1"/>
    <col min="5" max="5" width="13.8515625" style="189" customWidth="1"/>
    <col min="6" max="251" width="9.140625" style="189" customWidth="1"/>
    <col min="252" max="252" width="4.140625" style="189" customWidth="1"/>
    <col min="253" max="253" width="58.8515625" style="189" customWidth="1"/>
    <col min="254" max="254" width="32.8515625" style="189" customWidth="1"/>
    <col min="255" max="255" width="9.140625" style="189" customWidth="1"/>
  </cols>
  <sheetData>
    <row r="1" spans="1:4" ht="12.75" customHeight="1">
      <c r="A1" s="186"/>
      <c r="B1" s="187"/>
      <c r="C1" s="351" t="s">
        <v>296</v>
      </c>
      <c r="D1" s="351"/>
    </row>
    <row r="2" spans="1:5" ht="59.25" customHeight="1">
      <c r="A2" s="186"/>
      <c r="B2" s="187"/>
      <c r="C2" s="293" t="s">
        <v>341</v>
      </c>
      <c r="D2" s="293"/>
      <c r="E2" s="293"/>
    </row>
    <row r="3" spans="1:3" ht="12.75">
      <c r="A3" s="186"/>
      <c r="B3" s="187"/>
      <c r="C3" s="164" t="s">
        <v>265</v>
      </c>
    </row>
    <row r="4" spans="1:3" ht="12.75">
      <c r="A4" s="186"/>
      <c r="B4" s="187"/>
      <c r="C4" s="190"/>
    </row>
    <row r="5" spans="1:255" ht="72" customHeight="1">
      <c r="A5" s="191"/>
      <c r="B5" s="350" t="s">
        <v>401</v>
      </c>
      <c r="C5" s="350"/>
      <c r="D5" s="350"/>
      <c r="E5" s="350"/>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row>
    <row r="6" spans="1:5" ht="12.75">
      <c r="A6" s="186"/>
      <c r="B6" s="193"/>
      <c r="C6" s="193"/>
      <c r="E6" s="160" t="s">
        <v>219</v>
      </c>
    </row>
    <row r="7" spans="1:255" s="203" customFormat="1" ht="31.5" customHeight="1">
      <c r="A7" s="194" t="s">
        <v>260</v>
      </c>
      <c r="B7" s="268" t="s">
        <v>261</v>
      </c>
      <c r="C7" s="195" t="s">
        <v>267</v>
      </c>
      <c r="D7" s="195" t="s">
        <v>272</v>
      </c>
      <c r="E7" s="195" t="s">
        <v>339</v>
      </c>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row>
    <row r="8" spans="1:255" ht="21" customHeight="1">
      <c r="A8" s="196">
        <v>1</v>
      </c>
      <c r="B8" s="197" t="s">
        <v>262</v>
      </c>
      <c r="C8" s="201">
        <v>500</v>
      </c>
      <c r="D8" s="201">
        <v>500</v>
      </c>
      <c r="E8" s="201">
        <v>500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2.5" customHeight="1">
      <c r="A9" s="198"/>
      <c r="B9" s="199" t="s">
        <v>263</v>
      </c>
      <c r="C9" s="202">
        <f>SUM(C8:C8)</f>
        <v>500</v>
      </c>
      <c r="D9" s="202">
        <f>SUM(D8:D8)</f>
        <v>500</v>
      </c>
      <c r="E9" s="202">
        <f>SUM(E8:E8)</f>
        <v>500</v>
      </c>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row>
  </sheetData>
  <sheetProtection/>
  <mergeCells count="3">
    <mergeCell ref="B5:E5"/>
    <mergeCell ref="C2:E2"/>
    <mergeCell ref="C1:D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IU9"/>
  <sheetViews>
    <sheetView zoomScalePageLayoutView="0" workbookViewId="0" topLeftCell="A1">
      <selection activeCell="D27" sqref="D27"/>
    </sheetView>
  </sheetViews>
  <sheetFormatPr defaultColWidth="9.140625" defaultRowHeight="12.75"/>
  <cols>
    <col min="1" max="1" width="4.140625" style="189" customWidth="1"/>
    <col min="2" max="2" width="39.421875" style="189" customWidth="1"/>
    <col min="3" max="5" width="14.421875" style="189" customWidth="1"/>
    <col min="6" max="251" width="9.140625" style="189" customWidth="1"/>
    <col min="252" max="252" width="4.140625" style="189" customWidth="1"/>
    <col min="253" max="253" width="58.8515625" style="189" customWidth="1"/>
    <col min="254" max="254" width="32.8515625" style="189" customWidth="1"/>
    <col min="255" max="255" width="9.140625" style="189" customWidth="1"/>
  </cols>
  <sheetData>
    <row r="1" spans="1:4" ht="12.75" customHeight="1">
      <c r="A1" s="186"/>
      <c r="B1" s="187"/>
      <c r="C1" s="351" t="s">
        <v>296</v>
      </c>
      <c r="D1" s="351"/>
    </row>
    <row r="2" spans="1:5" ht="58.5" customHeight="1">
      <c r="A2" s="186"/>
      <c r="B2" s="187"/>
      <c r="C2" s="293" t="s">
        <v>341</v>
      </c>
      <c r="D2" s="293"/>
      <c r="E2" s="293"/>
    </row>
    <row r="3" spans="1:3" ht="12.75">
      <c r="A3" s="186"/>
      <c r="B3" s="187"/>
      <c r="C3" s="164" t="s">
        <v>297</v>
      </c>
    </row>
    <row r="4" spans="1:3" ht="12.75">
      <c r="A4" s="186"/>
      <c r="B4" s="187"/>
      <c r="C4" s="190"/>
    </row>
    <row r="5" spans="1:255" ht="96.75" customHeight="1">
      <c r="A5" s="191"/>
      <c r="B5" s="350" t="s">
        <v>402</v>
      </c>
      <c r="C5" s="350"/>
      <c r="D5" s="350"/>
      <c r="E5" s="350"/>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row>
    <row r="6" spans="1:5" ht="12.75">
      <c r="A6" s="186"/>
      <c r="B6" s="193"/>
      <c r="C6" s="193"/>
      <c r="E6" s="160" t="s">
        <v>219</v>
      </c>
    </row>
    <row r="7" spans="1:255" ht="25.5">
      <c r="A7" s="194" t="s">
        <v>260</v>
      </c>
      <c r="B7" s="268" t="s">
        <v>261</v>
      </c>
      <c r="C7" s="195" t="s">
        <v>267</v>
      </c>
      <c r="D7" s="195" t="s">
        <v>272</v>
      </c>
      <c r="E7" s="195" t="s">
        <v>339</v>
      </c>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row>
    <row r="8" spans="1:255" ht="25.5" customHeight="1">
      <c r="A8" s="196">
        <v>1</v>
      </c>
      <c r="B8" s="197" t="s">
        <v>262</v>
      </c>
      <c r="C8" s="201">
        <v>4000</v>
      </c>
      <c r="D8" s="201">
        <v>4000</v>
      </c>
      <c r="E8" s="201">
        <v>4000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5.5" customHeight="1">
      <c r="A9" s="198"/>
      <c r="B9" s="199" t="s">
        <v>263</v>
      </c>
      <c r="C9" s="202">
        <f>SUM(C8:C8)</f>
        <v>4000</v>
      </c>
      <c r="D9" s="202">
        <f>SUM(D8:D8)</f>
        <v>4000</v>
      </c>
      <c r="E9" s="202">
        <f>SUM(E8:E8)</f>
        <v>4000</v>
      </c>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row>
  </sheetData>
  <sheetProtection/>
  <mergeCells count="3">
    <mergeCell ref="C2:E2"/>
    <mergeCell ref="B5:E5"/>
    <mergeCell ref="C1:D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O26"/>
  <sheetViews>
    <sheetView tabSelected="1" zoomScalePageLayoutView="0" workbookViewId="0" topLeftCell="A3">
      <selection activeCell="F16" sqref="F16"/>
    </sheetView>
  </sheetViews>
  <sheetFormatPr defaultColWidth="9.140625" defaultRowHeight="12.75"/>
  <cols>
    <col min="1" max="1" width="26.140625" style="80" customWidth="1"/>
    <col min="2" max="2" width="19.8515625" style="80" customWidth="1"/>
    <col min="3" max="3" width="29.28125" style="80" customWidth="1"/>
    <col min="4" max="4" width="13.8515625" style="80" customWidth="1"/>
    <col min="5" max="5" width="13.28125" style="80" customWidth="1"/>
    <col min="6" max="6" width="12.421875" style="80" customWidth="1"/>
    <col min="7" max="240" width="9.140625" style="80" customWidth="1"/>
    <col min="241" max="241" width="26.00390625" style="80" customWidth="1"/>
    <col min="242" max="242" width="17.140625" style="80" customWidth="1"/>
    <col min="243" max="243" width="47.421875" style="80" customWidth="1"/>
    <col min="244" max="244" width="15.57421875" style="80" customWidth="1"/>
    <col min="245" max="245" width="12.7109375" style="80" customWidth="1"/>
    <col min="246" max="16384" width="9.140625" style="80" customWidth="1"/>
  </cols>
  <sheetData>
    <row r="1" spans="3:15" ht="12.75" hidden="1">
      <c r="C1" s="37" t="s">
        <v>148</v>
      </c>
      <c r="D1" s="29"/>
      <c r="E1" s="29"/>
      <c r="F1" s="29"/>
      <c r="G1" s="3"/>
      <c r="H1" s="3"/>
      <c r="I1" s="3"/>
      <c r="J1" s="3"/>
      <c r="K1" s="3"/>
      <c r="L1" s="28"/>
      <c r="M1" s="28"/>
      <c r="N1" s="28"/>
      <c r="O1" s="28"/>
    </row>
    <row r="2" spans="3:15" ht="57" customHeight="1" hidden="1">
      <c r="C2" s="336" t="s">
        <v>126</v>
      </c>
      <c r="D2" s="336"/>
      <c r="E2" s="336"/>
      <c r="F2" s="336"/>
      <c r="G2" s="86"/>
      <c r="H2" s="86"/>
      <c r="I2" s="86"/>
      <c r="J2" s="86"/>
      <c r="K2" s="86"/>
      <c r="L2" s="86"/>
      <c r="M2" s="86"/>
      <c r="N2" s="86"/>
      <c r="O2" s="86"/>
    </row>
    <row r="3" spans="1:6" s="77" customFormat="1" ht="13.5" customHeight="1">
      <c r="A3" s="237"/>
      <c r="B3" s="238"/>
      <c r="C3" s="352" t="s">
        <v>298</v>
      </c>
      <c r="D3" s="352"/>
      <c r="E3" s="108"/>
      <c r="F3" s="108"/>
    </row>
    <row r="4" spans="1:6" s="77" customFormat="1" ht="45.75" customHeight="1">
      <c r="A4" s="237"/>
      <c r="B4" s="238"/>
      <c r="C4" s="355" t="s">
        <v>341</v>
      </c>
      <c r="D4" s="355"/>
      <c r="E4" s="355"/>
      <c r="F4" s="355"/>
    </row>
    <row r="5" spans="1:6" s="78" customFormat="1" ht="41.25" customHeight="1">
      <c r="A5" s="356" t="s">
        <v>389</v>
      </c>
      <c r="B5" s="356"/>
      <c r="C5" s="356"/>
      <c r="D5" s="356"/>
      <c r="E5" s="356"/>
      <c r="F5" s="356"/>
    </row>
    <row r="6" spans="1:6" s="78" customFormat="1" ht="14.25">
      <c r="A6" s="239"/>
      <c r="B6" s="240"/>
      <c r="C6" s="240"/>
      <c r="E6" s="241"/>
      <c r="F6" s="160" t="s">
        <v>219</v>
      </c>
    </row>
    <row r="7" spans="1:6" s="79" customFormat="1" ht="32.25" customHeight="1">
      <c r="A7" s="242" t="s">
        <v>71</v>
      </c>
      <c r="B7" s="353" t="s">
        <v>72</v>
      </c>
      <c r="C7" s="353"/>
      <c r="D7" s="242" t="s">
        <v>176</v>
      </c>
      <c r="E7" s="242" t="s">
        <v>273</v>
      </c>
      <c r="F7" s="242" t="s">
        <v>338</v>
      </c>
    </row>
    <row r="8" spans="1:6" ht="31.5" customHeight="1">
      <c r="A8" s="243" t="s">
        <v>390</v>
      </c>
      <c r="B8" s="354" t="s">
        <v>73</v>
      </c>
      <c r="C8" s="354"/>
      <c r="D8" s="244">
        <f>D9+D13</f>
        <v>0</v>
      </c>
      <c r="E8" s="244">
        <f>E9+E13</f>
        <v>0</v>
      </c>
      <c r="F8" s="244">
        <f>F9+F13</f>
        <v>0</v>
      </c>
    </row>
    <row r="9" spans="1:6" s="78" customFormat="1" ht="22.5" customHeight="1">
      <c r="A9" s="243" t="s">
        <v>391</v>
      </c>
      <c r="B9" s="354" t="s">
        <v>74</v>
      </c>
      <c r="C9" s="354"/>
      <c r="D9" s="244">
        <f aca="true" t="shared" si="0" ref="D9:F11">D10</f>
        <v>0</v>
      </c>
      <c r="E9" s="244">
        <f t="shared" si="0"/>
        <v>0</v>
      </c>
      <c r="F9" s="244">
        <f t="shared" si="0"/>
        <v>0</v>
      </c>
    </row>
    <row r="10" spans="1:6" s="78" customFormat="1" ht="19.5" customHeight="1">
      <c r="A10" s="243" t="s">
        <v>392</v>
      </c>
      <c r="B10" s="354" t="s">
        <v>75</v>
      </c>
      <c r="C10" s="354"/>
      <c r="D10" s="244">
        <f t="shared" si="0"/>
        <v>0</v>
      </c>
      <c r="E10" s="244">
        <f t="shared" si="0"/>
        <v>0</v>
      </c>
      <c r="F10" s="244">
        <f t="shared" si="0"/>
        <v>0</v>
      </c>
    </row>
    <row r="11" spans="1:6" s="78" customFormat="1" ht="28.5" customHeight="1">
      <c r="A11" s="243" t="s">
        <v>393</v>
      </c>
      <c r="B11" s="354" t="s">
        <v>76</v>
      </c>
      <c r="C11" s="354"/>
      <c r="D11" s="244">
        <f t="shared" si="0"/>
        <v>0</v>
      </c>
      <c r="E11" s="244">
        <f t="shared" si="0"/>
        <v>0</v>
      </c>
      <c r="F11" s="244">
        <f t="shared" si="0"/>
        <v>0</v>
      </c>
    </row>
    <row r="12" spans="1:6" s="78" customFormat="1" ht="29.25" customHeight="1">
      <c r="A12" s="243" t="s">
        <v>394</v>
      </c>
      <c r="B12" s="354" t="s">
        <v>57</v>
      </c>
      <c r="C12" s="354"/>
      <c r="D12" s="244">
        <v>0</v>
      </c>
      <c r="E12" s="244">
        <v>0</v>
      </c>
      <c r="F12" s="244">
        <v>0</v>
      </c>
    </row>
    <row r="13" spans="1:6" s="78" customFormat="1" ht="30.75" customHeight="1">
      <c r="A13" s="243" t="s">
        <v>395</v>
      </c>
      <c r="B13" s="354" t="s">
        <v>77</v>
      </c>
      <c r="C13" s="354"/>
      <c r="D13" s="244">
        <f>D14</f>
        <v>0</v>
      </c>
      <c r="E13" s="244">
        <f>E14</f>
        <v>0</v>
      </c>
      <c r="F13" s="244">
        <f>F14</f>
        <v>0</v>
      </c>
    </row>
    <row r="14" spans="1:6" s="78" customFormat="1" ht="19.5" customHeight="1">
      <c r="A14" s="243" t="s">
        <v>396</v>
      </c>
      <c r="B14" s="354" t="s">
        <v>78</v>
      </c>
      <c r="C14" s="354"/>
      <c r="D14" s="244">
        <f aca="true" t="shared" si="1" ref="D14:F15">D15</f>
        <v>0</v>
      </c>
      <c r="E14" s="244">
        <f t="shared" si="1"/>
        <v>0</v>
      </c>
      <c r="F14" s="244">
        <f t="shared" si="1"/>
        <v>0</v>
      </c>
    </row>
    <row r="15" spans="1:6" s="78" customFormat="1" ht="30.75" customHeight="1">
      <c r="A15" s="243" t="s">
        <v>397</v>
      </c>
      <c r="B15" s="354" t="s">
        <v>79</v>
      </c>
      <c r="C15" s="354"/>
      <c r="D15" s="244">
        <f t="shared" si="1"/>
        <v>0</v>
      </c>
      <c r="E15" s="244">
        <f t="shared" si="1"/>
        <v>0</v>
      </c>
      <c r="F15" s="244">
        <f t="shared" si="1"/>
        <v>0</v>
      </c>
    </row>
    <row r="16" spans="1:6" s="78" customFormat="1" ht="31.5" customHeight="1">
      <c r="A16" s="243" t="s">
        <v>398</v>
      </c>
      <c r="B16" s="354" t="s">
        <v>58</v>
      </c>
      <c r="C16" s="354"/>
      <c r="D16" s="244">
        <v>0</v>
      </c>
      <c r="E16" s="244">
        <v>0</v>
      </c>
      <c r="F16" s="244">
        <v>0</v>
      </c>
    </row>
    <row r="17" spans="1:6" s="81" customFormat="1" ht="42" customHeight="1">
      <c r="A17" s="245"/>
      <c r="B17" s="357" t="s">
        <v>80</v>
      </c>
      <c r="C17" s="357"/>
      <c r="D17" s="246">
        <f>D8</f>
        <v>0</v>
      </c>
      <c r="E17" s="246">
        <f>E8</f>
        <v>0</v>
      </c>
      <c r="F17" s="246">
        <f>F8</f>
        <v>0</v>
      </c>
    </row>
    <row r="18" spans="4:6" ht="12.75">
      <c r="D18" s="82"/>
      <c r="E18" s="82"/>
      <c r="F18" s="82"/>
    </row>
    <row r="19" spans="4:6" ht="12.75">
      <c r="D19" s="82"/>
      <c r="E19" s="82"/>
      <c r="F19" s="82"/>
    </row>
    <row r="20" spans="4:6" ht="12.75">
      <c r="D20" s="82"/>
      <c r="E20" s="82"/>
      <c r="F20" s="82"/>
    </row>
    <row r="22" spans="3:6" ht="12.75">
      <c r="C22" s="83"/>
      <c r="D22" s="83"/>
      <c r="E22" s="83"/>
      <c r="F22" s="83"/>
    </row>
    <row r="26" spans="3:6" ht="12.75">
      <c r="C26" s="84"/>
      <c r="D26" s="84"/>
      <c r="E26" s="84"/>
      <c r="F26" s="84"/>
    </row>
  </sheetData>
  <sheetProtection/>
  <mergeCells count="15">
    <mergeCell ref="B16:C16"/>
    <mergeCell ref="B17:C17"/>
    <mergeCell ref="B10:C10"/>
    <mergeCell ref="B11:C11"/>
    <mergeCell ref="B12:C12"/>
    <mergeCell ref="B13:C13"/>
    <mergeCell ref="B14:C14"/>
    <mergeCell ref="B15:C15"/>
    <mergeCell ref="C3:D3"/>
    <mergeCell ref="B7:C7"/>
    <mergeCell ref="B8:C8"/>
    <mergeCell ref="B9:C9"/>
    <mergeCell ref="C2:F2"/>
    <mergeCell ref="C4:F4"/>
    <mergeCell ref="A5:F5"/>
  </mergeCells>
  <printOptions/>
  <pageMargins left="0.7086614173228347" right="0.2755905511811024"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0"/>
  </sheetPr>
  <dimension ref="A1:E21"/>
  <sheetViews>
    <sheetView zoomScalePageLayoutView="0" workbookViewId="0" topLeftCell="A1">
      <selection activeCell="A18" sqref="A18"/>
    </sheetView>
  </sheetViews>
  <sheetFormatPr defaultColWidth="9.140625" defaultRowHeight="12.75"/>
  <cols>
    <col min="1" max="1" width="62.421875" style="8" customWidth="1"/>
    <col min="2" max="3" width="13.00390625" style="8" customWidth="1"/>
    <col min="4" max="4" width="12.28125" style="8" customWidth="1"/>
    <col min="5" max="7" width="0.2890625" style="8" hidden="1" customWidth="1"/>
    <col min="8" max="8" width="0.9921875" style="8" hidden="1" customWidth="1"/>
    <col min="9" max="9" width="0.42578125" style="8" hidden="1" customWidth="1"/>
    <col min="10" max="10" width="9.140625" style="8" hidden="1" customWidth="1"/>
    <col min="11" max="16384" width="9.140625" style="8" customWidth="1"/>
  </cols>
  <sheetData>
    <row r="1" spans="2:4" ht="12.75" customHeight="1">
      <c r="B1" s="293" t="s">
        <v>234</v>
      </c>
      <c r="C1" s="293"/>
      <c r="D1" s="293"/>
    </row>
    <row r="2" spans="2:4" ht="57" customHeight="1">
      <c r="B2" s="293" t="s">
        <v>341</v>
      </c>
      <c r="C2" s="293"/>
      <c r="D2" s="293"/>
    </row>
    <row r="3" spans="1:4" ht="56.25" customHeight="1">
      <c r="A3" s="294" t="s">
        <v>350</v>
      </c>
      <c r="B3" s="294"/>
      <c r="C3" s="294"/>
      <c r="D3" s="294"/>
    </row>
    <row r="4" ht="12.75">
      <c r="E4" s="8" t="s">
        <v>63</v>
      </c>
    </row>
    <row r="5" spans="1:4" ht="38.25" customHeight="1">
      <c r="A5" s="295" t="s">
        <v>235</v>
      </c>
      <c r="B5" s="296"/>
      <c r="C5" s="295" t="s">
        <v>236</v>
      </c>
      <c r="D5" s="296"/>
    </row>
    <row r="6" spans="1:5" s="165" customFormat="1" ht="18.75" customHeight="1">
      <c r="A6" s="297" t="s">
        <v>237</v>
      </c>
      <c r="B6" s="297"/>
      <c r="C6" s="298"/>
      <c r="D6" s="299"/>
      <c r="E6" s="165" t="s">
        <v>63</v>
      </c>
    </row>
    <row r="7" spans="1:4" ht="18.75" customHeight="1">
      <c r="A7" s="286" t="s">
        <v>140</v>
      </c>
      <c r="B7" s="286"/>
      <c r="C7" s="288">
        <v>1</v>
      </c>
      <c r="D7" s="289"/>
    </row>
    <row r="8" spans="1:4" ht="18.75" customHeight="1">
      <c r="A8" s="290" t="s">
        <v>141</v>
      </c>
      <c r="B8" s="290"/>
      <c r="C8" s="288">
        <v>1</v>
      </c>
      <c r="D8" s="289"/>
    </row>
    <row r="9" spans="1:4" ht="31.5" customHeight="1">
      <c r="A9" s="291" t="s">
        <v>238</v>
      </c>
      <c r="B9" s="291"/>
      <c r="C9" s="292"/>
      <c r="D9" s="292"/>
    </row>
    <row r="10" spans="1:4" ht="31.5" customHeight="1">
      <c r="A10" s="286" t="s">
        <v>239</v>
      </c>
      <c r="B10" s="286"/>
      <c r="C10" s="287">
        <v>1</v>
      </c>
      <c r="D10" s="287"/>
    </row>
    <row r="11" ht="12.75">
      <c r="A11" s="166"/>
    </row>
    <row r="12" spans="1:5" ht="12.75">
      <c r="A12" s="166"/>
      <c r="E12" s="8" t="s">
        <v>63</v>
      </c>
    </row>
    <row r="13" ht="12.75">
      <c r="A13" s="166"/>
    </row>
    <row r="14" ht="12.75">
      <c r="A14" s="166"/>
    </row>
    <row r="15" ht="12.75">
      <c r="A15" s="166"/>
    </row>
    <row r="16" ht="12.75">
      <c r="A16" s="166"/>
    </row>
    <row r="17" ht="12.75">
      <c r="A17" s="166"/>
    </row>
    <row r="18" ht="12.75">
      <c r="A18" s="166"/>
    </row>
    <row r="19" ht="12.75">
      <c r="A19" s="166"/>
    </row>
    <row r="20" ht="12.75">
      <c r="A20" s="166"/>
    </row>
    <row r="21" ht="12.75">
      <c r="A21" s="166"/>
    </row>
  </sheetData>
  <sheetProtection/>
  <mergeCells count="15">
    <mergeCell ref="B1:D1"/>
    <mergeCell ref="B2:D2"/>
    <mergeCell ref="A3:D3"/>
    <mergeCell ref="A5:B5"/>
    <mergeCell ref="C5:D5"/>
    <mergeCell ref="A6:B6"/>
    <mergeCell ref="C6:D6"/>
    <mergeCell ref="A10:B10"/>
    <mergeCell ref="C10:D10"/>
    <mergeCell ref="A7:B7"/>
    <mergeCell ref="C7:D7"/>
    <mergeCell ref="A8:B8"/>
    <mergeCell ref="C8:D8"/>
    <mergeCell ref="A9:B9"/>
    <mergeCell ref="C9:D9"/>
  </mergeCells>
  <printOptions/>
  <pageMargins left="0.7874015748031497" right="0.1968503937007874" top="0.66" bottom="0.1968503937007874" header="0.99"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tabColor theme="0"/>
  </sheetPr>
  <dimension ref="A1:N49"/>
  <sheetViews>
    <sheetView zoomScalePageLayoutView="0" workbookViewId="0" topLeftCell="A3">
      <selection activeCell="D34" sqref="D34"/>
    </sheetView>
  </sheetViews>
  <sheetFormatPr defaultColWidth="9.140625" defaultRowHeight="12.75"/>
  <cols>
    <col min="1" max="1" width="8.28125" style="87" customWidth="1"/>
    <col min="2" max="2" width="5.140625" style="87" customWidth="1"/>
    <col min="3" max="3" width="15.57421875" style="87" customWidth="1"/>
    <col min="4" max="4" width="93.421875" style="88" customWidth="1"/>
    <col min="5" max="16384" width="9.140625" style="88" customWidth="1"/>
  </cols>
  <sheetData>
    <row r="1" spans="4:14" ht="12.75" hidden="1">
      <c r="D1" s="37" t="s">
        <v>139</v>
      </c>
      <c r="E1" s="29"/>
      <c r="F1" s="3"/>
      <c r="G1" s="3"/>
      <c r="H1" s="3"/>
      <c r="I1" s="3"/>
      <c r="J1" s="3"/>
      <c r="K1" s="28"/>
      <c r="L1" s="28"/>
      <c r="M1" s="28"/>
      <c r="N1" s="28"/>
    </row>
    <row r="2" spans="4:14" ht="35.25" customHeight="1" hidden="1">
      <c r="D2" s="86" t="s">
        <v>126</v>
      </c>
      <c r="E2" s="86"/>
      <c r="F2" s="86"/>
      <c r="G2" s="86"/>
      <c r="H2" s="86"/>
      <c r="I2" s="86"/>
      <c r="J2" s="86"/>
      <c r="K2" s="86"/>
      <c r="L2" s="86"/>
      <c r="M2" s="86"/>
      <c r="N2" s="86"/>
    </row>
    <row r="3" ht="12.75" customHeight="1">
      <c r="D3" s="85" t="s">
        <v>220</v>
      </c>
    </row>
    <row r="4" ht="25.5" customHeight="1">
      <c r="D4" s="85" t="s">
        <v>341</v>
      </c>
    </row>
    <row r="5" ht="6" customHeight="1"/>
    <row r="6" spans="1:4" ht="36" customHeight="1">
      <c r="A6" s="302" t="s">
        <v>351</v>
      </c>
      <c r="B6" s="302"/>
      <c r="C6" s="302"/>
      <c r="D6" s="302"/>
    </row>
    <row r="7" ht="6" customHeight="1">
      <c r="D7" s="89"/>
    </row>
    <row r="8" spans="1:4" s="90" customFormat="1" ht="25.5" customHeight="1">
      <c r="A8" s="303" t="s">
        <v>98</v>
      </c>
      <c r="B8" s="303"/>
      <c r="C8" s="303"/>
      <c r="D8" s="304" t="s">
        <v>99</v>
      </c>
    </row>
    <row r="9" spans="1:4" s="90" customFormat="1" ht="36" customHeight="1">
      <c r="A9" s="91" t="s">
        <v>100</v>
      </c>
      <c r="B9" s="303" t="s">
        <v>101</v>
      </c>
      <c r="C9" s="303"/>
      <c r="D9" s="305"/>
    </row>
    <row r="10" spans="1:4" ht="16.5" customHeight="1">
      <c r="A10" s="306" t="s">
        <v>352</v>
      </c>
      <c r="B10" s="307"/>
      <c r="C10" s="307"/>
      <c r="D10" s="308"/>
    </row>
    <row r="11" spans="1:4" ht="39" customHeight="1">
      <c r="A11" s="107">
        <v>865</v>
      </c>
      <c r="B11" s="300" t="s">
        <v>149</v>
      </c>
      <c r="C11" s="309"/>
      <c r="D11" s="92" t="s">
        <v>10</v>
      </c>
    </row>
    <row r="12" spans="1:4" ht="39" customHeight="1">
      <c r="A12" s="269">
        <v>865</v>
      </c>
      <c r="B12" s="300" t="s">
        <v>150</v>
      </c>
      <c r="C12" s="309"/>
      <c r="D12" s="92" t="s">
        <v>10</v>
      </c>
    </row>
    <row r="13" spans="1:4" ht="39" customHeight="1">
      <c r="A13" s="269">
        <v>865</v>
      </c>
      <c r="B13" s="300" t="s">
        <v>102</v>
      </c>
      <c r="C13" s="301"/>
      <c r="D13" s="92" t="s">
        <v>103</v>
      </c>
    </row>
    <row r="14" spans="1:4" ht="39" customHeight="1">
      <c r="A14" s="269">
        <v>865</v>
      </c>
      <c r="B14" s="300" t="s">
        <v>104</v>
      </c>
      <c r="C14" s="301"/>
      <c r="D14" s="92" t="s">
        <v>105</v>
      </c>
    </row>
    <row r="15" spans="1:4" s="94" customFormat="1" ht="39" customHeight="1">
      <c r="A15" s="269">
        <v>865</v>
      </c>
      <c r="B15" s="300" t="s">
        <v>106</v>
      </c>
      <c r="C15" s="301"/>
      <c r="D15" s="93" t="s">
        <v>119</v>
      </c>
    </row>
    <row r="16" spans="1:4" ht="39" customHeight="1">
      <c r="A16" s="269">
        <v>865</v>
      </c>
      <c r="B16" s="300" t="s">
        <v>11</v>
      </c>
      <c r="C16" s="301"/>
      <c r="D16" s="93" t="s">
        <v>120</v>
      </c>
    </row>
    <row r="17" spans="1:4" s="94" customFormat="1" ht="28.5" customHeight="1">
      <c r="A17" s="269">
        <v>865</v>
      </c>
      <c r="B17" s="300" t="s">
        <v>107</v>
      </c>
      <c r="C17" s="301"/>
      <c r="D17" s="92" t="s">
        <v>152</v>
      </c>
    </row>
    <row r="18" spans="1:4" s="94" customFormat="1" ht="39" customHeight="1">
      <c r="A18" s="269">
        <v>865</v>
      </c>
      <c r="B18" s="300" t="s">
        <v>108</v>
      </c>
      <c r="C18" s="301"/>
      <c r="D18" s="92" t="s">
        <v>151</v>
      </c>
    </row>
    <row r="19" spans="1:4" ht="16.5" customHeight="1">
      <c r="A19" s="269">
        <v>865</v>
      </c>
      <c r="B19" s="300" t="s">
        <v>109</v>
      </c>
      <c r="C19" s="301"/>
      <c r="D19" s="92" t="s">
        <v>121</v>
      </c>
    </row>
    <row r="20" spans="1:4" ht="18" customHeight="1">
      <c r="A20" s="269">
        <v>865</v>
      </c>
      <c r="B20" s="300" t="s">
        <v>110</v>
      </c>
      <c r="C20" s="301"/>
      <c r="D20" s="92" t="s">
        <v>122</v>
      </c>
    </row>
    <row r="21" spans="1:4" ht="42" customHeight="1">
      <c r="A21" s="269">
        <v>865</v>
      </c>
      <c r="B21" s="300" t="s">
        <v>111</v>
      </c>
      <c r="C21" s="301"/>
      <c r="D21" s="92" t="s">
        <v>153</v>
      </c>
    </row>
    <row r="22" spans="1:4" ht="56.25" customHeight="1">
      <c r="A22" s="269">
        <v>865</v>
      </c>
      <c r="B22" s="300" t="s">
        <v>112</v>
      </c>
      <c r="C22" s="301"/>
      <c r="D22" s="92" t="s">
        <v>123</v>
      </c>
    </row>
    <row r="23" spans="1:4" ht="51" customHeight="1">
      <c r="A23" s="269">
        <v>865</v>
      </c>
      <c r="B23" s="300" t="s">
        <v>113</v>
      </c>
      <c r="C23" s="301"/>
      <c r="D23" s="92" t="s">
        <v>124</v>
      </c>
    </row>
    <row r="24" spans="1:4" ht="56.25" customHeight="1">
      <c r="A24" s="269">
        <v>865</v>
      </c>
      <c r="B24" s="300" t="s">
        <v>114</v>
      </c>
      <c r="C24" s="301"/>
      <c r="D24" s="92" t="s">
        <v>125</v>
      </c>
    </row>
    <row r="25" spans="1:4" ht="30" customHeight="1">
      <c r="A25" s="269">
        <v>865</v>
      </c>
      <c r="B25" s="300" t="s">
        <v>279</v>
      </c>
      <c r="C25" s="301"/>
      <c r="D25" s="92" t="s">
        <v>280</v>
      </c>
    </row>
    <row r="26" spans="1:4" ht="25.5">
      <c r="A26" s="269">
        <v>865</v>
      </c>
      <c r="B26" s="300" t="s">
        <v>115</v>
      </c>
      <c r="C26" s="301"/>
      <c r="D26" s="92" t="s">
        <v>154</v>
      </c>
    </row>
    <row r="27" spans="1:4" ht="69" customHeight="1">
      <c r="A27" s="269">
        <v>865</v>
      </c>
      <c r="B27" s="300" t="s">
        <v>403</v>
      </c>
      <c r="C27" s="301"/>
      <c r="D27" s="92" t="s">
        <v>404</v>
      </c>
    </row>
    <row r="28" spans="1:4" ht="79.5" customHeight="1">
      <c r="A28" s="269">
        <v>865</v>
      </c>
      <c r="B28" s="300" t="s">
        <v>405</v>
      </c>
      <c r="C28" s="301"/>
      <c r="D28" s="95" t="s">
        <v>406</v>
      </c>
    </row>
    <row r="29" spans="1:4" ht="63.75" customHeight="1">
      <c r="A29" s="269">
        <v>865</v>
      </c>
      <c r="B29" s="300" t="s">
        <v>407</v>
      </c>
      <c r="C29" s="301"/>
      <c r="D29" s="95" t="s">
        <v>408</v>
      </c>
    </row>
    <row r="30" spans="1:4" ht="68.25" customHeight="1">
      <c r="A30" s="282">
        <v>865</v>
      </c>
      <c r="B30" s="300" t="s">
        <v>409</v>
      </c>
      <c r="C30" s="301"/>
      <c r="D30" s="95" t="s">
        <v>410</v>
      </c>
    </row>
    <row r="31" spans="1:4" ht="69.75" customHeight="1">
      <c r="A31" s="282">
        <v>865</v>
      </c>
      <c r="B31" s="300" t="s">
        <v>411</v>
      </c>
      <c r="C31" s="301"/>
      <c r="D31" s="95" t="s">
        <v>412</v>
      </c>
    </row>
    <row r="32" spans="1:4" ht="25.5" customHeight="1">
      <c r="A32" s="282">
        <v>865</v>
      </c>
      <c r="B32" s="300" t="s">
        <v>413</v>
      </c>
      <c r="C32" s="301"/>
      <c r="D32" s="95" t="s">
        <v>414</v>
      </c>
    </row>
    <row r="33" spans="1:4" ht="25.5" customHeight="1" hidden="1">
      <c r="A33" s="282"/>
      <c r="B33" s="300"/>
      <c r="C33" s="301"/>
      <c r="D33" s="95"/>
    </row>
    <row r="34" spans="1:4" ht="46.5" customHeight="1">
      <c r="A34" s="282">
        <v>865</v>
      </c>
      <c r="B34" s="300" t="s">
        <v>415</v>
      </c>
      <c r="C34" s="301"/>
      <c r="D34" s="95" t="s">
        <v>416</v>
      </c>
    </row>
    <row r="35" spans="1:4" ht="51" customHeight="1">
      <c r="A35" s="282">
        <v>865</v>
      </c>
      <c r="B35" s="300" t="s">
        <v>417</v>
      </c>
      <c r="C35" s="301"/>
      <c r="D35" s="95" t="s">
        <v>418</v>
      </c>
    </row>
    <row r="36" spans="1:4" ht="40.5" customHeight="1">
      <c r="A36" s="269">
        <v>865</v>
      </c>
      <c r="B36" s="300" t="s">
        <v>419</v>
      </c>
      <c r="C36" s="301"/>
      <c r="D36" s="95" t="s">
        <v>420</v>
      </c>
    </row>
    <row r="37" spans="1:4" ht="16.5" customHeight="1">
      <c r="A37" s="269">
        <v>865</v>
      </c>
      <c r="B37" s="312" t="s">
        <v>116</v>
      </c>
      <c r="C37" s="312"/>
      <c r="D37" s="92" t="s">
        <v>140</v>
      </c>
    </row>
    <row r="38" spans="1:4" ht="16.5" customHeight="1">
      <c r="A38" s="269">
        <v>865</v>
      </c>
      <c r="B38" s="312" t="s">
        <v>117</v>
      </c>
      <c r="C38" s="312"/>
      <c r="D38" s="92" t="s">
        <v>141</v>
      </c>
    </row>
    <row r="39" spans="1:4" ht="16.5" customHeight="1">
      <c r="A39" s="269">
        <v>865</v>
      </c>
      <c r="B39" s="312" t="s">
        <v>301</v>
      </c>
      <c r="C39" s="312"/>
      <c r="D39" s="92" t="s">
        <v>136</v>
      </c>
    </row>
    <row r="40" spans="1:4" ht="30.75" customHeight="1">
      <c r="A40" s="269">
        <v>865</v>
      </c>
      <c r="B40" s="312" t="s">
        <v>303</v>
      </c>
      <c r="C40" s="312"/>
      <c r="D40" s="92" t="s">
        <v>137</v>
      </c>
    </row>
    <row r="41" spans="1:4" ht="16.5" customHeight="1">
      <c r="A41" s="269">
        <v>865</v>
      </c>
      <c r="B41" s="315" t="s">
        <v>312</v>
      </c>
      <c r="C41" s="315"/>
      <c r="D41" s="92" t="s">
        <v>142</v>
      </c>
    </row>
    <row r="42" spans="1:4" ht="16.5" customHeight="1">
      <c r="A42" s="269">
        <v>865</v>
      </c>
      <c r="B42" s="315" t="s">
        <v>311</v>
      </c>
      <c r="C42" s="315"/>
      <c r="D42" s="92" t="s">
        <v>143</v>
      </c>
    </row>
    <row r="43" spans="1:4" ht="26.25" customHeight="1">
      <c r="A43" s="269">
        <v>865</v>
      </c>
      <c r="B43" s="315" t="s">
        <v>306</v>
      </c>
      <c r="C43" s="315"/>
      <c r="D43" s="92" t="s">
        <v>144</v>
      </c>
    </row>
    <row r="44" spans="1:4" s="97" customFormat="1" ht="25.5" customHeight="1">
      <c r="A44" s="269">
        <v>865</v>
      </c>
      <c r="B44" s="313" t="s">
        <v>310</v>
      </c>
      <c r="C44" s="313"/>
      <c r="D44" s="96" t="s">
        <v>145</v>
      </c>
    </row>
    <row r="45" spans="1:4" s="97" customFormat="1" ht="38.25" customHeight="1">
      <c r="A45" s="269">
        <v>865</v>
      </c>
      <c r="B45" s="310" t="s">
        <v>309</v>
      </c>
      <c r="C45" s="311"/>
      <c r="D45" s="12" t="s">
        <v>156</v>
      </c>
    </row>
    <row r="46" spans="1:4" ht="51.75" customHeight="1">
      <c r="A46" s="269">
        <v>865</v>
      </c>
      <c r="B46" s="312" t="s">
        <v>313</v>
      </c>
      <c r="C46" s="312"/>
      <c r="D46" s="92" t="s">
        <v>146</v>
      </c>
    </row>
    <row r="47" spans="1:4" ht="12.75" customHeight="1">
      <c r="A47" s="314"/>
      <c r="B47" s="314"/>
      <c r="C47" s="314"/>
      <c r="D47" s="314"/>
    </row>
    <row r="48" spans="1:4" ht="12" customHeight="1">
      <c r="A48" s="98"/>
      <c r="B48" s="98"/>
      <c r="C48" s="98"/>
      <c r="D48" s="94"/>
    </row>
    <row r="49" spans="1:4" s="51" customFormat="1" ht="12.75">
      <c r="A49" s="99"/>
      <c r="B49" s="99"/>
      <c r="C49" s="99"/>
      <c r="D49" s="100"/>
    </row>
  </sheetData>
  <sheetProtection/>
  <mergeCells count="42">
    <mergeCell ref="B25:C25"/>
    <mergeCell ref="B44:C44"/>
    <mergeCell ref="B46:C46"/>
    <mergeCell ref="A47:D47"/>
    <mergeCell ref="B38:C38"/>
    <mergeCell ref="B39:C39"/>
    <mergeCell ref="B40:C40"/>
    <mergeCell ref="B41:C41"/>
    <mergeCell ref="B42:C42"/>
    <mergeCell ref="B43:C43"/>
    <mergeCell ref="B45:C45"/>
    <mergeCell ref="B26:C26"/>
    <mergeCell ref="B27:C27"/>
    <mergeCell ref="B28:C28"/>
    <mergeCell ref="B29:C29"/>
    <mergeCell ref="B36:C36"/>
    <mergeCell ref="B37:C37"/>
    <mergeCell ref="B30:C30"/>
    <mergeCell ref="B31:C31"/>
    <mergeCell ref="B32:C32"/>
    <mergeCell ref="B19:C19"/>
    <mergeCell ref="B20:C20"/>
    <mergeCell ref="B21:C21"/>
    <mergeCell ref="B22:C22"/>
    <mergeCell ref="B23:C23"/>
    <mergeCell ref="B24:C24"/>
    <mergeCell ref="B13:C13"/>
    <mergeCell ref="B14:C14"/>
    <mergeCell ref="B15:C15"/>
    <mergeCell ref="B16:C16"/>
    <mergeCell ref="B17:C17"/>
    <mergeCell ref="B18:C18"/>
    <mergeCell ref="B33:C33"/>
    <mergeCell ref="B34:C34"/>
    <mergeCell ref="B35:C35"/>
    <mergeCell ref="A6:D6"/>
    <mergeCell ref="A8:C8"/>
    <mergeCell ref="D8:D9"/>
    <mergeCell ref="B9:C9"/>
    <mergeCell ref="A10:D10"/>
    <mergeCell ref="B12:C12"/>
    <mergeCell ref="B11:C11"/>
  </mergeCells>
  <printOptions/>
  <pageMargins left="0.5905511811023623" right="0.1968503937007874" top="0.6692913385826772" bottom="0.7480314960629921" header="0.984251968503937" footer="0.35433070866141736"/>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tabColor theme="0"/>
  </sheetPr>
  <dimension ref="A1:E14"/>
  <sheetViews>
    <sheetView zoomScalePageLayoutView="0" workbookViewId="0" topLeftCell="A1">
      <selection activeCell="A4" sqref="A4:C4"/>
    </sheetView>
  </sheetViews>
  <sheetFormatPr defaultColWidth="22.28125" defaultRowHeight="12.75"/>
  <cols>
    <col min="1" max="1" width="12.421875" style="167" customWidth="1"/>
    <col min="2" max="2" width="27.00390625" style="167" customWidth="1"/>
    <col min="3" max="3" width="60.57421875" style="169" customWidth="1"/>
    <col min="4" max="4" width="13.140625" style="169" customWidth="1"/>
    <col min="5" max="5" width="8.28125" style="169" customWidth="1"/>
    <col min="6" max="16384" width="22.28125" style="169" customWidth="1"/>
  </cols>
  <sheetData>
    <row r="1" ht="12.75" customHeight="1">
      <c r="C1" s="168" t="s">
        <v>240</v>
      </c>
    </row>
    <row r="2" spans="3:4" ht="39.75" customHeight="1">
      <c r="C2" s="170" t="s">
        <v>341</v>
      </c>
      <c r="D2" s="171"/>
    </row>
    <row r="3" spans="3:4" ht="25.5" customHeight="1">
      <c r="C3" s="171"/>
      <c r="D3" s="171"/>
    </row>
    <row r="4" spans="1:3" ht="40.5" customHeight="1">
      <c r="A4" s="316" t="s">
        <v>241</v>
      </c>
      <c r="B4" s="316"/>
      <c r="C4" s="316"/>
    </row>
    <row r="5" spans="1:3" ht="33.75" customHeight="1">
      <c r="A5" s="317" t="s">
        <v>98</v>
      </c>
      <c r="B5" s="317"/>
      <c r="C5" s="317" t="s">
        <v>242</v>
      </c>
    </row>
    <row r="6" spans="1:3" ht="25.5">
      <c r="A6" s="172" t="s">
        <v>100</v>
      </c>
      <c r="B6" s="172" t="s">
        <v>243</v>
      </c>
      <c r="C6" s="317"/>
    </row>
    <row r="7" spans="1:3" ht="27" customHeight="1">
      <c r="A7" s="318" t="s">
        <v>244</v>
      </c>
      <c r="B7" s="318"/>
      <c r="C7" s="318"/>
    </row>
    <row r="8" spans="1:3" ht="24" customHeight="1">
      <c r="A8" s="172">
        <v>182</v>
      </c>
      <c r="B8" s="173" t="s">
        <v>67</v>
      </c>
      <c r="C8" s="174" t="s">
        <v>245</v>
      </c>
    </row>
    <row r="9" spans="1:3" ht="24" customHeight="1">
      <c r="A9" s="172">
        <v>182</v>
      </c>
      <c r="B9" s="173" t="s">
        <v>2</v>
      </c>
      <c r="C9" s="175" t="s">
        <v>246</v>
      </c>
    </row>
    <row r="10" spans="1:5" ht="24" customHeight="1">
      <c r="A10" s="176">
        <v>182</v>
      </c>
      <c r="B10" s="177" t="s">
        <v>5</v>
      </c>
      <c r="C10" s="178" t="s">
        <v>247</v>
      </c>
      <c r="D10" s="179"/>
      <c r="E10" s="179"/>
    </row>
    <row r="11" spans="1:5" ht="24" customHeight="1">
      <c r="A11" s="172">
        <v>182</v>
      </c>
      <c r="B11" s="177" t="s">
        <v>8</v>
      </c>
      <c r="C11" s="178" t="s">
        <v>248</v>
      </c>
      <c r="D11" s="179"/>
      <c r="E11" s="179"/>
    </row>
    <row r="13" spans="1:3" ht="52.5" customHeight="1">
      <c r="A13" s="319" t="s">
        <v>249</v>
      </c>
      <c r="B13" s="319"/>
      <c r="C13" s="319"/>
    </row>
    <row r="14" spans="1:3" ht="63.75" customHeight="1" hidden="1">
      <c r="A14" s="319" t="s">
        <v>250</v>
      </c>
      <c r="B14" s="319"/>
      <c r="C14" s="319"/>
    </row>
    <row r="15" ht="28.5" customHeight="1"/>
    <row r="16" ht="15.75" customHeight="1"/>
    <row r="17" ht="15.75" customHeight="1"/>
    <row r="18" ht="15.75" customHeight="1"/>
    <row r="19" ht="15.75" customHeight="1"/>
    <row r="20" ht="39" customHeight="1"/>
    <row r="21" ht="27.75" customHeight="1"/>
    <row r="22" ht="15.75" customHeight="1"/>
    <row r="23" ht="15.75" customHeight="1"/>
    <row r="24" ht="28.5" customHeight="1"/>
    <row r="25" ht="40.5" customHeight="1"/>
    <row r="26" ht="25.5" customHeight="1"/>
    <row r="27" ht="30" customHeight="1"/>
    <row r="28" ht="30.75" customHeight="1"/>
    <row r="29" ht="24.75" customHeight="1"/>
    <row r="30" ht="29.25" customHeight="1"/>
    <row r="31" ht="42.75" customHeight="1"/>
    <row r="32" ht="19.5" customHeight="1"/>
    <row r="33" ht="42.75" customHeight="1"/>
    <row r="34" ht="25.5" customHeight="1"/>
    <row r="35" ht="15.75" customHeight="1"/>
    <row r="36" ht="52.5" customHeight="1"/>
    <row r="37" ht="12" customHeight="1"/>
    <row r="38" ht="12.75" customHeight="1" hidden="1"/>
  </sheetData>
  <sheetProtection/>
  <mergeCells count="6">
    <mergeCell ref="A4:C4"/>
    <mergeCell ref="A5:B5"/>
    <mergeCell ref="C5:C6"/>
    <mergeCell ref="A7:C7"/>
    <mergeCell ref="A13:C13"/>
    <mergeCell ref="A14:C14"/>
  </mergeCells>
  <hyperlinks>
    <hyperlink ref="C8" r:id="rId1" display="consultantplus://offline/ref=E88F0C8B57259A8E16544F9DC27CADC22B5729ED2611768BD70DA245F7B40A830CAE0EEB7020B4B475BE71c8fBK"/>
  </hyperlinks>
  <printOptions/>
  <pageMargins left="0.6692913385826772" right="0.1968503937007874" top="0.52" bottom="0.2" header="0.95" footer="0.26"/>
  <pageSetup horizontalDpi="600" verticalDpi="600" orientation="portrait" scale="85" r:id="rId2"/>
</worksheet>
</file>

<file path=xl/worksheets/sheet5.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C25" sqref="C25"/>
    </sheetView>
  </sheetViews>
  <sheetFormatPr defaultColWidth="9.140625" defaultRowHeight="12.75"/>
  <cols>
    <col min="1" max="1" width="13.421875" style="180" customWidth="1"/>
    <col min="2" max="2" width="27.00390625" style="180" customWidth="1"/>
    <col min="3" max="3" width="58.57421875" style="166" customWidth="1"/>
    <col min="4" max="16384" width="9.140625" style="166" customWidth="1"/>
  </cols>
  <sheetData>
    <row r="1" spans="3:6" ht="12.75" customHeight="1">
      <c r="C1" s="163" t="s">
        <v>251</v>
      </c>
      <c r="D1" s="181"/>
      <c r="E1" s="181"/>
      <c r="F1" s="181"/>
    </row>
    <row r="2" spans="3:6" ht="39" customHeight="1">
      <c r="C2" s="163" t="s">
        <v>341</v>
      </c>
      <c r="D2" s="181"/>
      <c r="E2" s="181"/>
      <c r="F2" s="181"/>
    </row>
    <row r="4" spans="1:3" ht="45" customHeight="1">
      <c r="A4" s="320" t="s">
        <v>353</v>
      </c>
      <c r="B4" s="320"/>
      <c r="C4" s="320"/>
    </row>
    <row r="6" spans="1:3" s="182" customFormat="1" ht="60" customHeight="1">
      <c r="A6" s="38" t="s">
        <v>252</v>
      </c>
      <c r="B6" s="38" t="s">
        <v>253</v>
      </c>
      <c r="C6" s="38" t="s">
        <v>254</v>
      </c>
    </row>
    <row r="7" spans="1:3" ht="30.75" customHeight="1">
      <c r="A7" s="321" t="s">
        <v>352</v>
      </c>
      <c r="B7" s="322"/>
      <c r="C7" s="323"/>
    </row>
    <row r="8" spans="1:4" s="184" customFormat="1" ht="38.25" customHeight="1">
      <c r="A8" s="9">
        <v>865</v>
      </c>
      <c r="B8" s="5" t="s">
        <v>255</v>
      </c>
      <c r="C8" s="12" t="s">
        <v>256</v>
      </c>
      <c r="D8" s="183"/>
    </row>
    <row r="9" spans="1:4" s="184" customFormat="1" ht="33.75" customHeight="1">
      <c r="A9" s="9">
        <v>865</v>
      </c>
      <c r="B9" s="5" t="s">
        <v>257</v>
      </c>
      <c r="C9" s="12" t="s">
        <v>258</v>
      </c>
      <c r="D9" s="183"/>
    </row>
    <row r="10" spans="1:3" ht="12.75">
      <c r="A10" s="185"/>
      <c r="B10" s="185"/>
      <c r="C10" s="179"/>
    </row>
  </sheetData>
  <sheetProtection/>
  <mergeCells count="2">
    <mergeCell ref="A4:C4"/>
    <mergeCell ref="A7:C7"/>
  </mergeCells>
  <printOptions/>
  <pageMargins left="0.7874015748031497" right="0.1968503937007874" top="0.5905511811023623" bottom="0.1968503937007874" header="0.5118110236220472" footer="0.5118110236220472"/>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sheetPr>
    <tabColor theme="0"/>
  </sheetPr>
  <dimension ref="A1:S112"/>
  <sheetViews>
    <sheetView zoomScalePageLayoutView="0" workbookViewId="0" topLeftCell="B3">
      <selection activeCell="J57" sqref="J57"/>
    </sheetView>
  </sheetViews>
  <sheetFormatPr defaultColWidth="9.140625" defaultRowHeight="12.75"/>
  <cols>
    <col min="1" max="1" width="2.421875" style="28" hidden="1" customWidth="1"/>
    <col min="2" max="2" width="46.57421875" style="29" customWidth="1"/>
    <col min="3" max="3" width="4.8515625" style="29" hidden="1" customWidth="1"/>
    <col min="4" max="5" width="6.28125" style="29" hidden="1" customWidth="1"/>
    <col min="6" max="6" width="4.7109375" style="137" customWidth="1"/>
    <col min="7" max="7" width="3.57421875" style="227" customWidth="1"/>
    <col min="8" max="8" width="3.7109375" style="227" customWidth="1"/>
    <col min="9" max="9" width="6.57421875" style="227" hidden="1" customWidth="1"/>
    <col min="10" max="10" width="12.7109375" style="227" customWidth="1"/>
    <col min="11" max="11" width="4.421875" style="35" customWidth="1"/>
    <col min="12" max="12" width="12.140625" style="35" customWidth="1"/>
    <col min="13" max="14" width="12.140625" style="28" customWidth="1"/>
    <col min="15" max="15" width="0.2890625" style="28" hidden="1" customWidth="1"/>
    <col min="16" max="16" width="9.00390625" style="28" hidden="1" customWidth="1"/>
    <col min="17" max="19" width="13.8515625" style="28" hidden="1" customWidth="1"/>
    <col min="20" max="16384" width="9.140625" style="28" customWidth="1"/>
  </cols>
  <sheetData>
    <row r="1" spans="6:12" ht="12.75" hidden="1">
      <c r="F1" s="37" t="s">
        <v>70</v>
      </c>
      <c r="G1" s="3"/>
      <c r="H1" s="3"/>
      <c r="I1" s="3"/>
      <c r="J1" s="3"/>
      <c r="K1" s="3"/>
      <c r="L1" s="3"/>
    </row>
    <row r="2" spans="6:14" ht="55.5" customHeight="1" hidden="1">
      <c r="F2" s="336" t="s">
        <v>160</v>
      </c>
      <c r="G2" s="336"/>
      <c r="H2" s="336"/>
      <c r="I2" s="336"/>
      <c r="J2" s="336"/>
      <c r="K2" s="336"/>
      <c r="L2" s="336"/>
      <c r="M2" s="336"/>
      <c r="N2" s="336"/>
    </row>
    <row r="3" spans="6:14" ht="13.5" customHeight="1">
      <c r="F3" s="337" t="s">
        <v>221</v>
      </c>
      <c r="G3" s="337"/>
      <c r="H3" s="337"/>
      <c r="I3" s="337"/>
      <c r="J3" s="337"/>
      <c r="K3" s="337"/>
      <c r="L3" s="337"/>
      <c r="M3" s="39"/>
      <c r="N3" s="39"/>
    </row>
    <row r="4" spans="6:14" ht="45.75" customHeight="1">
      <c r="F4" s="338" t="s">
        <v>341</v>
      </c>
      <c r="G4" s="338"/>
      <c r="H4" s="338"/>
      <c r="I4" s="338"/>
      <c r="J4" s="338"/>
      <c r="K4" s="338"/>
      <c r="L4" s="338"/>
      <c r="M4" s="338"/>
      <c r="N4" s="338"/>
    </row>
    <row r="5" spans="6:14" ht="9" customHeight="1">
      <c r="F5" s="204"/>
      <c r="G5" s="40"/>
      <c r="H5" s="40"/>
      <c r="I5" s="40"/>
      <c r="J5" s="40"/>
      <c r="K5" s="40"/>
      <c r="L5" s="40"/>
      <c r="M5" s="40"/>
      <c r="N5" s="40"/>
    </row>
    <row r="6" spans="1:14" ht="26.25" customHeight="1">
      <c r="A6" s="339" t="s">
        <v>354</v>
      </c>
      <c r="B6" s="339"/>
      <c r="C6" s="339"/>
      <c r="D6" s="339"/>
      <c r="E6" s="339"/>
      <c r="F6" s="339"/>
      <c r="G6" s="339"/>
      <c r="H6" s="339"/>
      <c r="I6" s="339"/>
      <c r="J6" s="339"/>
      <c r="K6" s="339"/>
      <c r="L6" s="339"/>
      <c r="M6" s="339"/>
      <c r="N6" s="339"/>
    </row>
    <row r="7" spans="1:14" ht="15" customHeight="1">
      <c r="A7" s="30"/>
      <c r="B7" s="30"/>
      <c r="C7" s="33"/>
      <c r="D7" s="33"/>
      <c r="E7" s="33"/>
      <c r="G7" s="30"/>
      <c r="H7" s="30"/>
      <c r="I7" s="30"/>
      <c r="J7" s="30"/>
      <c r="K7" s="30"/>
      <c r="M7" s="30"/>
      <c r="N7" s="205" t="s">
        <v>219</v>
      </c>
    </row>
    <row r="8" spans="1:14" s="42" customFormat="1" ht="24" customHeight="1">
      <c r="A8" s="340" t="s">
        <v>31</v>
      </c>
      <c r="B8" s="341"/>
      <c r="C8" s="41" t="s">
        <v>81</v>
      </c>
      <c r="D8" s="41" t="s">
        <v>82</v>
      </c>
      <c r="E8" s="41" t="s">
        <v>178</v>
      </c>
      <c r="F8" s="206" t="s">
        <v>83</v>
      </c>
      <c r="G8" s="207" t="s">
        <v>32</v>
      </c>
      <c r="H8" s="207" t="s">
        <v>33</v>
      </c>
      <c r="I8" s="207" t="s">
        <v>84</v>
      </c>
      <c r="J8" s="207" t="s">
        <v>34</v>
      </c>
      <c r="K8" s="138" t="s">
        <v>35</v>
      </c>
      <c r="L8" s="41" t="s">
        <v>271</v>
      </c>
      <c r="M8" s="41" t="s">
        <v>274</v>
      </c>
      <c r="N8" s="41" t="s">
        <v>340</v>
      </c>
    </row>
    <row r="9" spans="1:14" s="42" customFormat="1" ht="19.5" customHeight="1" hidden="1">
      <c r="A9" s="41"/>
      <c r="B9" s="44" t="s">
        <v>85</v>
      </c>
      <c r="C9" s="208">
        <v>63</v>
      </c>
      <c r="D9" s="41"/>
      <c r="E9" s="41"/>
      <c r="F9" s="209"/>
      <c r="G9" s="138"/>
      <c r="H9" s="138"/>
      <c r="I9" s="138"/>
      <c r="J9" s="138"/>
      <c r="K9" s="138"/>
      <c r="L9" s="45">
        <f>L10</f>
        <v>3026041</v>
      </c>
      <c r="M9" s="45">
        <f>M10</f>
        <v>3100017</v>
      </c>
      <c r="N9" s="45">
        <f>N10</f>
        <v>3189581</v>
      </c>
    </row>
    <row r="10" spans="1:19" s="42" customFormat="1" ht="17.25" customHeight="1">
      <c r="A10" s="54"/>
      <c r="B10" s="55" t="s">
        <v>355</v>
      </c>
      <c r="C10" s="133">
        <v>63</v>
      </c>
      <c r="D10" s="133">
        <v>0</v>
      </c>
      <c r="E10" s="133">
        <v>11</v>
      </c>
      <c r="F10" s="210">
        <v>865</v>
      </c>
      <c r="G10" s="140"/>
      <c r="H10" s="140"/>
      <c r="I10" s="140"/>
      <c r="J10" s="140"/>
      <c r="K10" s="140"/>
      <c r="L10" s="127">
        <f>L112</f>
        <v>3026041</v>
      </c>
      <c r="M10" s="127">
        <f aca="true" t="shared" si="0" ref="M10:S10">M112</f>
        <v>3100017</v>
      </c>
      <c r="N10" s="127">
        <f t="shared" si="0"/>
        <v>3189581</v>
      </c>
      <c r="O10" s="127">
        <f t="shared" si="0"/>
        <v>0</v>
      </c>
      <c r="P10" s="127">
        <f t="shared" si="0"/>
        <v>0</v>
      </c>
      <c r="Q10" s="127">
        <f t="shared" si="0"/>
        <v>0</v>
      </c>
      <c r="R10" s="127">
        <f t="shared" si="0"/>
        <v>0</v>
      </c>
      <c r="S10" s="127">
        <f t="shared" si="0"/>
        <v>0</v>
      </c>
    </row>
    <row r="11" spans="1:19" s="31" customFormat="1" ht="15.75" customHeight="1">
      <c r="A11" s="329" t="s">
        <v>36</v>
      </c>
      <c r="B11" s="330"/>
      <c r="C11" s="133">
        <v>63</v>
      </c>
      <c r="D11" s="133">
        <v>0</v>
      </c>
      <c r="E11" s="133">
        <v>11</v>
      </c>
      <c r="F11" s="210">
        <v>865</v>
      </c>
      <c r="G11" s="146" t="s">
        <v>37</v>
      </c>
      <c r="H11" s="211"/>
      <c r="I11" s="211"/>
      <c r="J11" s="211"/>
      <c r="K11" s="211"/>
      <c r="L11" s="128">
        <f>L16+L44+L48+L12+L33+L40</f>
        <v>1584800</v>
      </c>
      <c r="M11" s="128">
        <f>M16+M44+M48+M12+M33+M40</f>
        <v>1571488</v>
      </c>
      <c r="N11" s="128">
        <f>N16+N44+N48+N12+N33+N40</f>
        <v>1616288</v>
      </c>
      <c r="P11" s="31">
        <v>120</v>
      </c>
      <c r="Q11" s="247">
        <f>L15+L22+L62</f>
        <v>912806</v>
      </c>
      <c r="R11" s="247">
        <f>M15+M22+M62</f>
        <v>913606</v>
      </c>
      <c r="S11" s="247">
        <f>N15+N22+N62</f>
        <v>916806</v>
      </c>
    </row>
    <row r="12" spans="1:19" ht="36.75" customHeight="1" hidden="1">
      <c r="A12" s="327" t="s">
        <v>56</v>
      </c>
      <c r="B12" s="328"/>
      <c r="C12" s="133">
        <v>63</v>
      </c>
      <c r="D12" s="133">
        <v>0</v>
      </c>
      <c r="E12" s="133">
        <v>11</v>
      </c>
      <c r="F12" s="210">
        <v>865</v>
      </c>
      <c r="G12" s="152" t="s">
        <v>37</v>
      </c>
      <c r="H12" s="152" t="s">
        <v>38</v>
      </c>
      <c r="I12" s="152"/>
      <c r="J12" s="152"/>
      <c r="K12" s="140"/>
      <c r="L12" s="129">
        <f>L13</f>
        <v>0</v>
      </c>
      <c r="M12" s="129">
        <f>M13</f>
        <v>0</v>
      </c>
      <c r="N12" s="129">
        <f>N13</f>
        <v>0</v>
      </c>
      <c r="P12" s="28">
        <v>240</v>
      </c>
      <c r="Q12" s="248">
        <f>L24+L64</f>
        <v>214791</v>
      </c>
      <c r="R12" s="248">
        <f>M24+M64</f>
        <v>157097</v>
      </c>
      <c r="S12" s="248">
        <f>N24+N64</f>
        <v>157050</v>
      </c>
    </row>
    <row r="13" spans="1:19" ht="24.75" customHeight="1" hidden="1">
      <c r="A13" s="70" t="s">
        <v>88</v>
      </c>
      <c r="B13" s="63" t="s">
        <v>226</v>
      </c>
      <c r="C13" s="54">
        <v>63</v>
      </c>
      <c r="D13" s="54">
        <v>0</v>
      </c>
      <c r="E13" s="54">
        <v>11</v>
      </c>
      <c r="F13" s="210">
        <v>865</v>
      </c>
      <c r="G13" s="213" t="s">
        <v>37</v>
      </c>
      <c r="H13" s="213" t="s">
        <v>38</v>
      </c>
      <c r="I13" s="213" t="s">
        <v>227</v>
      </c>
      <c r="J13" s="214" t="s">
        <v>225</v>
      </c>
      <c r="K13" s="215" t="s">
        <v>89</v>
      </c>
      <c r="L13" s="129">
        <f aca="true" t="shared" si="1" ref="L13:N14">L14</f>
        <v>0</v>
      </c>
      <c r="M13" s="129">
        <f t="shared" si="1"/>
        <v>0</v>
      </c>
      <c r="N13" s="129">
        <f t="shared" si="1"/>
        <v>0</v>
      </c>
      <c r="P13" s="28">
        <v>850</v>
      </c>
      <c r="Q13" s="248">
        <f>L26</f>
        <v>4500</v>
      </c>
      <c r="R13" s="248">
        <f>M26</f>
        <v>4500</v>
      </c>
      <c r="S13" s="248">
        <f>N26</f>
        <v>4500</v>
      </c>
    </row>
    <row r="14" spans="1:14" ht="61.5" customHeight="1" hidden="1">
      <c r="A14" s="46" t="s">
        <v>87</v>
      </c>
      <c r="B14" s="46" t="s">
        <v>87</v>
      </c>
      <c r="C14" s="54">
        <v>63</v>
      </c>
      <c r="D14" s="54">
        <v>0</v>
      </c>
      <c r="E14" s="54">
        <v>11</v>
      </c>
      <c r="F14" s="210">
        <v>865</v>
      </c>
      <c r="G14" s="213" t="s">
        <v>37</v>
      </c>
      <c r="H14" s="213" t="s">
        <v>38</v>
      </c>
      <c r="I14" s="213" t="s">
        <v>227</v>
      </c>
      <c r="J14" s="214" t="s">
        <v>225</v>
      </c>
      <c r="K14" s="214" t="s">
        <v>19</v>
      </c>
      <c r="L14" s="129">
        <f t="shared" si="1"/>
        <v>0</v>
      </c>
      <c r="M14" s="129">
        <f t="shared" si="1"/>
        <v>0</v>
      </c>
      <c r="N14" s="129">
        <f t="shared" si="1"/>
        <v>0</v>
      </c>
    </row>
    <row r="15" spans="1:19" ht="24.75" customHeight="1" hidden="1">
      <c r="A15" s="46" t="s">
        <v>90</v>
      </c>
      <c r="B15" s="46" t="s">
        <v>90</v>
      </c>
      <c r="C15" s="54">
        <v>63</v>
      </c>
      <c r="D15" s="54">
        <v>0</v>
      </c>
      <c r="E15" s="54">
        <v>11</v>
      </c>
      <c r="F15" s="210">
        <v>865</v>
      </c>
      <c r="G15" s="140" t="s">
        <v>37</v>
      </c>
      <c r="H15" s="140" t="s">
        <v>38</v>
      </c>
      <c r="I15" s="213" t="s">
        <v>227</v>
      </c>
      <c r="J15" s="214" t="s">
        <v>225</v>
      </c>
      <c r="K15" s="214" t="s">
        <v>20</v>
      </c>
      <c r="L15" s="129"/>
      <c r="M15" s="129"/>
      <c r="N15" s="129"/>
      <c r="Q15" s="248">
        <f>L12+L16-L27-L30+L58</f>
        <v>1599497</v>
      </c>
      <c r="R15" s="248">
        <f>M12+M16-M27-M30+M58</f>
        <v>1542603</v>
      </c>
      <c r="S15" s="248">
        <f>N12+N16-N27-N30+N58</f>
        <v>1545756</v>
      </c>
    </row>
    <row r="16" spans="1:19" s="32" customFormat="1" ht="50.25" customHeight="1">
      <c r="A16" s="329" t="s">
        <v>41</v>
      </c>
      <c r="B16" s="330"/>
      <c r="C16" s="133">
        <v>63</v>
      </c>
      <c r="D16" s="133">
        <v>0</v>
      </c>
      <c r="E16" s="133">
        <v>11</v>
      </c>
      <c r="F16" s="210">
        <v>865</v>
      </c>
      <c r="G16" s="146" t="s">
        <v>37</v>
      </c>
      <c r="H16" s="146" t="s">
        <v>42</v>
      </c>
      <c r="I16" s="146"/>
      <c r="J16" s="146"/>
      <c r="K16" s="146"/>
      <c r="L16" s="128">
        <f>L20+L27+L30+L17</f>
        <v>1528618</v>
      </c>
      <c r="M16" s="128">
        <f>M20+M27+M30+M17</f>
        <v>1471006</v>
      </c>
      <c r="N16" s="128">
        <f>N20+N27+N30+N17</f>
        <v>1471006</v>
      </c>
      <c r="P16" s="32">
        <v>240</v>
      </c>
      <c r="Q16" s="249">
        <f>L24+L29+L64+L69+L74+L79+L83</f>
        <v>1452653</v>
      </c>
      <c r="R16" s="249">
        <f>M24+M29+M64+M69+M74+M79+M83</f>
        <v>1453617</v>
      </c>
      <c r="S16" s="249">
        <f>N24+N29+N64+N69+N74+N79+N83</f>
        <v>1529881</v>
      </c>
    </row>
    <row r="17" spans="1:19" s="32" customFormat="1" ht="40.5" customHeight="1">
      <c r="A17" s="116"/>
      <c r="B17" s="333" t="s">
        <v>319</v>
      </c>
      <c r="C17" s="333"/>
      <c r="D17" s="133"/>
      <c r="E17" s="133"/>
      <c r="F17" s="212">
        <v>865</v>
      </c>
      <c r="G17" s="140" t="s">
        <v>37</v>
      </c>
      <c r="H17" s="140" t="s">
        <v>42</v>
      </c>
      <c r="I17" s="213" t="s">
        <v>189</v>
      </c>
      <c r="J17" s="214" t="s">
        <v>356</v>
      </c>
      <c r="K17" s="140"/>
      <c r="L17" s="129">
        <f aca="true" t="shared" si="2" ref="L17:N18">L18</f>
        <v>467400</v>
      </c>
      <c r="M17" s="129">
        <f t="shared" si="2"/>
        <v>467400</v>
      </c>
      <c r="N17" s="129">
        <f t="shared" si="2"/>
        <v>467400</v>
      </c>
      <c r="Q17" s="249"/>
      <c r="R17" s="249"/>
      <c r="S17" s="249"/>
    </row>
    <row r="18" spans="1:19" s="32" customFormat="1" ht="50.25" customHeight="1">
      <c r="A18" s="116"/>
      <c r="B18" s="113" t="s">
        <v>87</v>
      </c>
      <c r="C18" s="133"/>
      <c r="D18" s="133"/>
      <c r="E18" s="133"/>
      <c r="F18" s="212">
        <v>865</v>
      </c>
      <c r="G18" s="213" t="s">
        <v>37</v>
      </c>
      <c r="H18" s="213" t="s">
        <v>42</v>
      </c>
      <c r="I18" s="213" t="s">
        <v>189</v>
      </c>
      <c r="J18" s="214" t="s">
        <v>356</v>
      </c>
      <c r="K18" s="140" t="s">
        <v>19</v>
      </c>
      <c r="L18" s="129">
        <f t="shared" si="2"/>
        <v>467400</v>
      </c>
      <c r="M18" s="129">
        <f t="shared" si="2"/>
        <v>467400</v>
      </c>
      <c r="N18" s="129">
        <f t="shared" si="2"/>
        <v>467400</v>
      </c>
      <c r="Q18" s="249"/>
      <c r="R18" s="249"/>
      <c r="S18" s="249"/>
    </row>
    <row r="19" spans="1:19" s="32" customFormat="1" ht="24.75" customHeight="1">
      <c r="A19" s="116"/>
      <c r="B19" s="113" t="s">
        <v>90</v>
      </c>
      <c r="C19" s="133"/>
      <c r="D19" s="133"/>
      <c r="E19" s="133"/>
      <c r="F19" s="212">
        <v>865</v>
      </c>
      <c r="G19" s="140" t="s">
        <v>37</v>
      </c>
      <c r="H19" s="140" t="s">
        <v>42</v>
      </c>
      <c r="I19" s="213" t="s">
        <v>189</v>
      </c>
      <c r="J19" s="214" t="s">
        <v>356</v>
      </c>
      <c r="K19" s="140" t="s">
        <v>20</v>
      </c>
      <c r="L19" s="129">
        <v>467400</v>
      </c>
      <c r="M19" s="129">
        <v>467400</v>
      </c>
      <c r="N19" s="129">
        <v>467400</v>
      </c>
      <c r="Q19" s="249"/>
      <c r="R19" s="249"/>
      <c r="S19" s="249"/>
    </row>
    <row r="20" spans="1:14" ht="24.75" customHeight="1">
      <c r="A20" s="334" t="s">
        <v>91</v>
      </c>
      <c r="B20" s="335"/>
      <c r="C20" s="54">
        <v>63</v>
      </c>
      <c r="D20" s="54">
        <v>0</v>
      </c>
      <c r="E20" s="54">
        <v>11</v>
      </c>
      <c r="F20" s="212">
        <v>865</v>
      </c>
      <c r="G20" s="140" t="s">
        <v>37</v>
      </c>
      <c r="H20" s="140" t="s">
        <v>42</v>
      </c>
      <c r="I20" s="213" t="s">
        <v>189</v>
      </c>
      <c r="J20" s="214" t="s">
        <v>357</v>
      </c>
      <c r="K20" s="140"/>
      <c r="L20" s="129">
        <f>L21+L23+L25</f>
        <v>1051218</v>
      </c>
      <c r="M20" s="129">
        <f>M21+M23+M25</f>
        <v>993606</v>
      </c>
      <c r="N20" s="129">
        <f>N21+N23+N25</f>
        <v>993606</v>
      </c>
    </row>
    <row r="21" spans="1:14" ht="62.25" customHeight="1">
      <c r="A21" s="63"/>
      <c r="B21" s="46" t="s">
        <v>87</v>
      </c>
      <c r="C21" s="54">
        <v>63</v>
      </c>
      <c r="D21" s="54">
        <v>0</v>
      </c>
      <c r="E21" s="54">
        <v>11</v>
      </c>
      <c r="F21" s="212">
        <v>865</v>
      </c>
      <c r="G21" s="213" t="s">
        <v>37</v>
      </c>
      <c r="H21" s="213" t="s">
        <v>42</v>
      </c>
      <c r="I21" s="213" t="s">
        <v>189</v>
      </c>
      <c r="J21" s="214" t="s">
        <v>357</v>
      </c>
      <c r="K21" s="140" t="s">
        <v>19</v>
      </c>
      <c r="L21" s="129">
        <f>L22</f>
        <v>833106</v>
      </c>
      <c r="M21" s="129">
        <f>M22</f>
        <v>833106</v>
      </c>
      <c r="N21" s="129">
        <f>N22</f>
        <v>833106</v>
      </c>
    </row>
    <row r="22" spans="1:14" ht="24.75" customHeight="1">
      <c r="A22" s="59"/>
      <c r="B22" s="46" t="s">
        <v>90</v>
      </c>
      <c r="C22" s="54">
        <v>63</v>
      </c>
      <c r="D22" s="54">
        <v>0</v>
      </c>
      <c r="E22" s="54">
        <v>11</v>
      </c>
      <c r="F22" s="212">
        <v>865</v>
      </c>
      <c r="G22" s="140" t="s">
        <v>37</v>
      </c>
      <c r="H22" s="140" t="s">
        <v>42</v>
      </c>
      <c r="I22" s="213" t="s">
        <v>189</v>
      </c>
      <c r="J22" s="214" t="s">
        <v>357</v>
      </c>
      <c r="K22" s="140" t="s">
        <v>20</v>
      </c>
      <c r="L22" s="129">
        <v>833106</v>
      </c>
      <c r="M22" s="129">
        <v>833106</v>
      </c>
      <c r="N22" s="129">
        <v>833106</v>
      </c>
    </row>
    <row r="23" spans="1:14" ht="24.75" customHeight="1">
      <c r="A23" s="59"/>
      <c r="B23" s="115" t="s">
        <v>174</v>
      </c>
      <c r="C23" s="54">
        <v>63</v>
      </c>
      <c r="D23" s="54">
        <v>0</v>
      </c>
      <c r="E23" s="54">
        <v>11</v>
      </c>
      <c r="F23" s="212">
        <v>865</v>
      </c>
      <c r="G23" s="217" t="s">
        <v>37</v>
      </c>
      <c r="H23" s="217" t="s">
        <v>42</v>
      </c>
      <c r="I23" s="213" t="s">
        <v>189</v>
      </c>
      <c r="J23" s="214" t="s">
        <v>357</v>
      </c>
      <c r="K23" s="217" t="s">
        <v>21</v>
      </c>
      <c r="L23" s="129">
        <f>L24</f>
        <v>213612</v>
      </c>
      <c r="M23" s="129">
        <f>M24</f>
        <v>156000</v>
      </c>
      <c r="N23" s="129">
        <f>N24</f>
        <v>156000</v>
      </c>
    </row>
    <row r="24" spans="1:14" ht="28.5" customHeight="1">
      <c r="A24" s="59"/>
      <c r="B24" s="47" t="s">
        <v>92</v>
      </c>
      <c r="C24" s="54">
        <v>63</v>
      </c>
      <c r="D24" s="54">
        <v>0</v>
      </c>
      <c r="E24" s="54">
        <v>11</v>
      </c>
      <c r="F24" s="212">
        <v>865</v>
      </c>
      <c r="G24" s="217" t="s">
        <v>37</v>
      </c>
      <c r="H24" s="217" t="s">
        <v>42</v>
      </c>
      <c r="I24" s="213" t="s">
        <v>189</v>
      </c>
      <c r="J24" s="214" t="s">
        <v>357</v>
      </c>
      <c r="K24" s="217" t="s">
        <v>22</v>
      </c>
      <c r="L24" s="129">
        <v>213612</v>
      </c>
      <c r="M24" s="129">
        <v>156000</v>
      </c>
      <c r="N24" s="129">
        <v>156000</v>
      </c>
    </row>
    <row r="25" spans="1:14" ht="15.75" customHeight="1">
      <c r="A25" s="59"/>
      <c r="B25" s="218" t="s">
        <v>23</v>
      </c>
      <c r="C25" s="54">
        <v>63</v>
      </c>
      <c r="D25" s="54">
        <v>0</v>
      </c>
      <c r="E25" s="54">
        <v>11</v>
      </c>
      <c r="F25" s="212">
        <v>865</v>
      </c>
      <c r="G25" s="140" t="s">
        <v>37</v>
      </c>
      <c r="H25" s="140" t="s">
        <v>42</v>
      </c>
      <c r="I25" s="213" t="s">
        <v>189</v>
      </c>
      <c r="J25" s="214" t="s">
        <v>357</v>
      </c>
      <c r="K25" s="140" t="s">
        <v>24</v>
      </c>
      <c r="L25" s="129">
        <f>L26</f>
        <v>4500</v>
      </c>
      <c r="M25" s="129">
        <f>M26</f>
        <v>4500</v>
      </c>
      <c r="N25" s="129">
        <f>N26</f>
        <v>4500</v>
      </c>
    </row>
    <row r="26" spans="1:14" ht="15.75" customHeight="1">
      <c r="A26" s="59"/>
      <c r="B26" s="114" t="s">
        <v>170</v>
      </c>
      <c r="C26" s="54">
        <v>63</v>
      </c>
      <c r="D26" s="54">
        <v>0</v>
      </c>
      <c r="E26" s="54">
        <v>11</v>
      </c>
      <c r="F26" s="212">
        <v>865</v>
      </c>
      <c r="G26" s="140" t="s">
        <v>37</v>
      </c>
      <c r="H26" s="140" t="s">
        <v>42</v>
      </c>
      <c r="I26" s="213" t="s">
        <v>189</v>
      </c>
      <c r="J26" s="214" t="s">
        <v>357</v>
      </c>
      <c r="K26" s="140" t="s">
        <v>171</v>
      </c>
      <c r="L26" s="129">
        <v>4500</v>
      </c>
      <c r="M26" s="129">
        <v>4500</v>
      </c>
      <c r="N26" s="129">
        <v>4500</v>
      </c>
    </row>
    <row r="27" spans="1:14" ht="25.5" customHeight="1">
      <c r="A27" s="59"/>
      <c r="B27" s="334" t="s">
        <v>281</v>
      </c>
      <c r="C27" s="335"/>
      <c r="D27" s="54"/>
      <c r="E27" s="54"/>
      <c r="F27" s="212">
        <v>865</v>
      </c>
      <c r="G27" s="217" t="s">
        <v>37</v>
      </c>
      <c r="H27" s="217" t="s">
        <v>42</v>
      </c>
      <c r="I27" s="213" t="s">
        <v>283</v>
      </c>
      <c r="J27" s="214" t="s">
        <v>357</v>
      </c>
      <c r="K27" s="140"/>
      <c r="L27" s="129">
        <f aca="true" t="shared" si="3" ref="L27:N28">L28</f>
        <v>5000</v>
      </c>
      <c r="M27" s="129">
        <f t="shared" si="3"/>
        <v>5000</v>
      </c>
      <c r="N27" s="129">
        <f t="shared" si="3"/>
        <v>5000</v>
      </c>
    </row>
    <row r="28" spans="1:14" ht="24.75" customHeight="1">
      <c r="A28" s="59"/>
      <c r="B28" s="115" t="s">
        <v>174</v>
      </c>
      <c r="C28" s="54">
        <v>63</v>
      </c>
      <c r="D28" s="54">
        <v>0</v>
      </c>
      <c r="E28" s="54">
        <v>11</v>
      </c>
      <c r="F28" s="212">
        <v>865</v>
      </c>
      <c r="G28" s="217" t="s">
        <v>37</v>
      </c>
      <c r="H28" s="217" t="s">
        <v>42</v>
      </c>
      <c r="I28" s="213" t="s">
        <v>283</v>
      </c>
      <c r="J28" s="214" t="s">
        <v>358</v>
      </c>
      <c r="K28" s="217" t="s">
        <v>21</v>
      </c>
      <c r="L28" s="129">
        <f t="shared" si="3"/>
        <v>5000</v>
      </c>
      <c r="M28" s="129">
        <f t="shared" si="3"/>
        <v>5000</v>
      </c>
      <c r="N28" s="129">
        <f t="shared" si="3"/>
        <v>5000</v>
      </c>
    </row>
    <row r="29" spans="1:14" ht="24.75" customHeight="1">
      <c r="A29" s="59"/>
      <c r="B29" s="47" t="s">
        <v>92</v>
      </c>
      <c r="C29" s="54">
        <v>63</v>
      </c>
      <c r="D29" s="54">
        <v>0</v>
      </c>
      <c r="E29" s="54">
        <v>11</v>
      </c>
      <c r="F29" s="212">
        <v>865</v>
      </c>
      <c r="G29" s="217" t="s">
        <v>37</v>
      </c>
      <c r="H29" s="217" t="s">
        <v>42</v>
      </c>
      <c r="I29" s="213" t="s">
        <v>283</v>
      </c>
      <c r="J29" s="214" t="s">
        <v>358</v>
      </c>
      <c r="K29" s="217" t="s">
        <v>22</v>
      </c>
      <c r="L29" s="252">
        <v>5000</v>
      </c>
      <c r="M29" s="252">
        <v>5000</v>
      </c>
      <c r="N29" s="252">
        <v>5000</v>
      </c>
    </row>
    <row r="30" spans="1:14" ht="15.75" customHeight="1">
      <c r="A30" s="59"/>
      <c r="B30" s="218" t="s">
        <v>229</v>
      </c>
      <c r="C30" s="54">
        <v>63</v>
      </c>
      <c r="D30" s="54">
        <v>0</v>
      </c>
      <c r="E30" s="54">
        <v>11</v>
      </c>
      <c r="F30" s="212">
        <v>865</v>
      </c>
      <c r="G30" s="140" t="s">
        <v>37</v>
      </c>
      <c r="H30" s="140" t="s">
        <v>42</v>
      </c>
      <c r="I30" s="213" t="s">
        <v>189</v>
      </c>
      <c r="J30" s="214" t="s">
        <v>359</v>
      </c>
      <c r="K30" s="140"/>
      <c r="L30" s="129">
        <f aca="true" t="shared" si="4" ref="L30:N31">L31</f>
        <v>5000</v>
      </c>
      <c r="M30" s="129">
        <f t="shared" si="4"/>
        <v>5000</v>
      </c>
      <c r="N30" s="129">
        <f t="shared" si="4"/>
        <v>5000</v>
      </c>
    </row>
    <row r="31" spans="1:14" ht="15.75" customHeight="1">
      <c r="A31" s="59"/>
      <c r="B31" s="218" t="s">
        <v>23</v>
      </c>
      <c r="C31" s="54">
        <v>63</v>
      </c>
      <c r="D31" s="54">
        <v>0</v>
      </c>
      <c r="E31" s="54">
        <v>11</v>
      </c>
      <c r="F31" s="212">
        <v>865</v>
      </c>
      <c r="G31" s="140" t="s">
        <v>37</v>
      </c>
      <c r="H31" s="140" t="s">
        <v>42</v>
      </c>
      <c r="I31" s="213" t="s">
        <v>189</v>
      </c>
      <c r="J31" s="214" t="s">
        <v>359</v>
      </c>
      <c r="K31" s="140" t="s">
        <v>24</v>
      </c>
      <c r="L31" s="129">
        <f t="shared" si="4"/>
        <v>5000</v>
      </c>
      <c r="M31" s="129">
        <f t="shared" si="4"/>
        <v>5000</v>
      </c>
      <c r="N31" s="129">
        <f t="shared" si="4"/>
        <v>5000</v>
      </c>
    </row>
    <row r="32" spans="1:14" ht="15.75" customHeight="1">
      <c r="A32" s="59"/>
      <c r="B32" s="114" t="s">
        <v>170</v>
      </c>
      <c r="C32" s="54">
        <v>63</v>
      </c>
      <c r="D32" s="54">
        <v>0</v>
      </c>
      <c r="E32" s="54">
        <v>11</v>
      </c>
      <c r="F32" s="212">
        <v>865</v>
      </c>
      <c r="G32" s="140" t="s">
        <v>37</v>
      </c>
      <c r="H32" s="140" t="s">
        <v>42</v>
      </c>
      <c r="I32" s="213" t="s">
        <v>189</v>
      </c>
      <c r="J32" s="214" t="s">
        <v>359</v>
      </c>
      <c r="K32" s="140" t="s">
        <v>171</v>
      </c>
      <c r="L32" s="129">
        <v>5000</v>
      </c>
      <c r="M32" s="129">
        <v>5000</v>
      </c>
      <c r="N32" s="129">
        <v>5000</v>
      </c>
    </row>
    <row r="33" spans="1:14" s="32" customFormat="1" ht="39" customHeight="1">
      <c r="A33" s="219" t="s">
        <v>93</v>
      </c>
      <c r="B33" s="219" t="s">
        <v>93</v>
      </c>
      <c r="C33" s="133">
        <v>63</v>
      </c>
      <c r="D33" s="133">
        <v>0</v>
      </c>
      <c r="E33" s="133">
        <v>11</v>
      </c>
      <c r="F33" s="157">
        <v>865</v>
      </c>
      <c r="G33" s="146" t="s">
        <v>37</v>
      </c>
      <c r="H33" s="146" t="s">
        <v>25</v>
      </c>
      <c r="I33" s="146"/>
      <c r="J33" s="146"/>
      <c r="K33" s="146"/>
      <c r="L33" s="128">
        <f>L34+L37</f>
        <v>2300</v>
      </c>
      <c r="M33" s="128">
        <f>M34+M37</f>
        <v>2300</v>
      </c>
      <c r="N33" s="128">
        <f>N34+N37</f>
        <v>2300</v>
      </c>
    </row>
    <row r="34" spans="1:14" s="32" customFormat="1" ht="60" customHeight="1">
      <c r="A34" s="70" t="s">
        <v>94</v>
      </c>
      <c r="B34" s="75" t="s">
        <v>195</v>
      </c>
      <c r="C34" s="54">
        <v>63</v>
      </c>
      <c r="D34" s="54">
        <v>0</v>
      </c>
      <c r="E34" s="54">
        <v>11</v>
      </c>
      <c r="F34" s="212">
        <v>865</v>
      </c>
      <c r="G34" s="140" t="s">
        <v>37</v>
      </c>
      <c r="H34" s="140" t="s">
        <v>25</v>
      </c>
      <c r="I34" s="213" t="s">
        <v>193</v>
      </c>
      <c r="J34" s="214" t="s">
        <v>360</v>
      </c>
      <c r="K34" s="140"/>
      <c r="L34" s="129">
        <f aca="true" t="shared" si="5" ref="L34:N38">L35</f>
        <v>2000</v>
      </c>
      <c r="M34" s="129">
        <f t="shared" si="5"/>
        <v>2000</v>
      </c>
      <c r="N34" s="129">
        <f t="shared" si="5"/>
        <v>2000</v>
      </c>
    </row>
    <row r="35" spans="1:14" ht="14.25" customHeight="1">
      <c r="A35" s="59"/>
      <c r="B35" s="61" t="s">
        <v>51</v>
      </c>
      <c r="C35" s="54">
        <v>63</v>
      </c>
      <c r="D35" s="54">
        <v>0</v>
      </c>
      <c r="E35" s="54">
        <v>11</v>
      </c>
      <c r="F35" s="212">
        <v>865</v>
      </c>
      <c r="G35" s="140" t="s">
        <v>37</v>
      </c>
      <c r="H35" s="136" t="s">
        <v>25</v>
      </c>
      <c r="I35" s="213" t="s">
        <v>193</v>
      </c>
      <c r="J35" s="214" t="s">
        <v>360</v>
      </c>
      <c r="K35" s="140" t="s">
        <v>39</v>
      </c>
      <c r="L35" s="129">
        <f t="shared" si="5"/>
        <v>2000</v>
      </c>
      <c r="M35" s="129">
        <f t="shared" si="5"/>
        <v>2000</v>
      </c>
      <c r="N35" s="129">
        <f t="shared" si="5"/>
        <v>2000</v>
      </c>
    </row>
    <row r="36" spans="1:14" ht="16.5" customHeight="1">
      <c r="A36" s="59"/>
      <c r="B36" s="76" t="s">
        <v>62</v>
      </c>
      <c r="C36" s="54">
        <v>63</v>
      </c>
      <c r="D36" s="54">
        <v>0</v>
      </c>
      <c r="E36" s="54">
        <v>11</v>
      </c>
      <c r="F36" s="212">
        <v>865</v>
      </c>
      <c r="G36" s="140" t="s">
        <v>37</v>
      </c>
      <c r="H36" s="136" t="s">
        <v>25</v>
      </c>
      <c r="I36" s="213" t="s">
        <v>193</v>
      </c>
      <c r="J36" s="214" t="s">
        <v>360</v>
      </c>
      <c r="K36" s="217" t="s">
        <v>28</v>
      </c>
      <c r="L36" s="129">
        <v>2000</v>
      </c>
      <c r="M36" s="129">
        <v>2000</v>
      </c>
      <c r="N36" s="129">
        <v>2000</v>
      </c>
    </row>
    <row r="37" spans="1:14" s="32" customFormat="1" ht="63" customHeight="1">
      <c r="A37" s="70" t="s">
        <v>94</v>
      </c>
      <c r="B37" s="75" t="s">
        <v>278</v>
      </c>
      <c r="C37" s="54">
        <v>63</v>
      </c>
      <c r="D37" s="54">
        <v>0</v>
      </c>
      <c r="E37" s="54">
        <v>11</v>
      </c>
      <c r="F37" s="212">
        <v>865</v>
      </c>
      <c r="G37" s="140" t="s">
        <v>37</v>
      </c>
      <c r="H37" s="140" t="s">
        <v>25</v>
      </c>
      <c r="I37" s="213" t="s">
        <v>276</v>
      </c>
      <c r="J37" s="214" t="s">
        <v>361</v>
      </c>
      <c r="K37" s="140"/>
      <c r="L37" s="129">
        <f t="shared" si="5"/>
        <v>300</v>
      </c>
      <c r="M37" s="129">
        <f t="shared" si="5"/>
        <v>300</v>
      </c>
      <c r="N37" s="129">
        <f t="shared" si="5"/>
        <v>300</v>
      </c>
    </row>
    <row r="38" spans="1:14" ht="14.25" customHeight="1">
      <c r="A38" s="59"/>
      <c r="B38" s="61" t="s">
        <v>51</v>
      </c>
      <c r="C38" s="54">
        <v>63</v>
      </c>
      <c r="D38" s="54">
        <v>0</v>
      </c>
      <c r="E38" s="54">
        <v>11</v>
      </c>
      <c r="F38" s="212">
        <v>865</v>
      </c>
      <c r="G38" s="140" t="s">
        <v>37</v>
      </c>
      <c r="H38" s="136" t="s">
        <v>25</v>
      </c>
      <c r="I38" s="213" t="s">
        <v>276</v>
      </c>
      <c r="J38" s="214" t="s">
        <v>361</v>
      </c>
      <c r="K38" s="140" t="s">
        <v>39</v>
      </c>
      <c r="L38" s="129">
        <f t="shared" si="5"/>
        <v>300</v>
      </c>
      <c r="M38" s="129">
        <f t="shared" si="5"/>
        <v>300</v>
      </c>
      <c r="N38" s="129">
        <f t="shared" si="5"/>
        <v>300</v>
      </c>
    </row>
    <row r="39" spans="1:14" ht="16.5" customHeight="1">
      <c r="A39" s="59"/>
      <c r="B39" s="76" t="s">
        <v>62</v>
      </c>
      <c r="C39" s="54">
        <v>63</v>
      </c>
      <c r="D39" s="54">
        <v>0</v>
      </c>
      <c r="E39" s="54">
        <v>11</v>
      </c>
      <c r="F39" s="212">
        <v>865</v>
      </c>
      <c r="G39" s="140" t="s">
        <v>37</v>
      </c>
      <c r="H39" s="136" t="s">
        <v>25</v>
      </c>
      <c r="I39" s="213" t="s">
        <v>276</v>
      </c>
      <c r="J39" s="214" t="s">
        <v>361</v>
      </c>
      <c r="K39" s="217" t="s">
        <v>28</v>
      </c>
      <c r="L39" s="129">
        <v>300</v>
      </c>
      <c r="M39" s="129">
        <v>300</v>
      </c>
      <c r="N39" s="129">
        <v>300</v>
      </c>
    </row>
    <row r="40" spans="1:14" ht="15.75" customHeight="1" hidden="1">
      <c r="A40" s="67"/>
      <c r="B40" s="228" t="s">
        <v>284</v>
      </c>
      <c r="C40" s="229"/>
      <c r="D40" s="229"/>
      <c r="E40" s="229"/>
      <c r="F40" s="151">
        <v>863</v>
      </c>
      <c r="G40" s="153" t="s">
        <v>37</v>
      </c>
      <c r="H40" s="153" t="s">
        <v>285</v>
      </c>
      <c r="I40" s="153"/>
      <c r="J40" s="153"/>
      <c r="K40" s="217"/>
      <c r="L40" s="128">
        <f>L41</f>
        <v>0</v>
      </c>
      <c r="M40" s="128">
        <f aca="true" t="shared" si="6" ref="M40:N42">M41</f>
        <v>0</v>
      </c>
      <c r="N40" s="128">
        <f t="shared" si="6"/>
        <v>0</v>
      </c>
    </row>
    <row r="41" spans="1:14" ht="16.5" customHeight="1" hidden="1">
      <c r="A41" s="67"/>
      <c r="B41" s="230" t="s">
        <v>286</v>
      </c>
      <c r="C41" s="114"/>
      <c r="D41" s="114"/>
      <c r="E41" s="114"/>
      <c r="F41" s="220">
        <v>863</v>
      </c>
      <c r="G41" s="144" t="s">
        <v>37</v>
      </c>
      <c r="H41" s="144" t="s">
        <v>285</v>
      </c>
      <c r="I41" s="144" t="s">
        <v>290</v>
      </c>
      <c r="J41" s="144" t="s">
        <v>287</v>
      </c>
      <c r="K41" s="217"/>
      <c r="L41" s="129">
        <f>L42</f>
        <v>0</v>
      </c>
      <c r="M41" s="129">
        <f t="shared" si="6"/>
        <v>0</v>
      </c>
      <c r="N41" s="129">
        <f t="shared" si="6"/>
        <v>0</v>
      </c>
    </row>
    <row r="42" spans="1:14" ht="16.5" customHeight="1" hidden="1">
      <c r="A42" s="67"/>
      <c r="B42" s="230" t="s">
        <v>23</v>
      </c>
      <c r="C42" s="114"/>
      <c r="D42" s="114"/>
      <c r="E42" s="114"/>
      <c r="F42" s="220">
        <v>863</v>
      </c>
      <c r="G42" s="144" t="s">
        <v>37</v>
      </c>
      <c r="H42" s="144" t="s">
        <v>285</v>
      </c>
      <c r="I42" s="144" t="s">
        <v>290</v>
      </c>
      <c r="J42" s="144" t="s">
        <v>287</v>
      </c>
      <c r="K42" s="144" t="s">
        <v>24</v>
      </c>
      <c r="L42" s="129">
        <f>L43</f>
        <v>0</v>
      </c>
      <c r="M42" s="129">
        <f t="shared" si="6"/>
        <v>0</v>
      </c>
      <c r="N42" s="129">
        <f t="shared" si="6"/>
        <v>0</v>
      </c>
    </row>
    <row r="43" spans="1:14" ht="16.5" customHeight="1" hidden="1">
      <c r="A43" s="67"/>
      <c r="B43" s="230" t="s">
        <v>288</v>
      </c>
      <c r="C43" s="114"/>
      <c r="D43" s="114"/>
      <c r="E43" s="114"/>
      <c r="F43" s="220">
        <v>863</v>
      </c>
      <c r="G43" s="144" t="s">
        <v>37</v>
      </c>
      <c r="H43" s="144" t="s">
        <v>285</v>
      </c>
      <c r="I43" s="144" t="s">
        <v>290</v>
      </c>
      <c r="J43" s="144" t="s">
        <v>287</v>
      </c>
      <c r="K43" s="144" t="s">
        <v>289</v>
      </c>
      <c r="L43" s="129">
        <v>0</v>
      </c>
      <c r="M43" s="129">
        <v>0</v>
      </c>
      <c r="N43" s="129">
        <v>0</v>
      </c>
    </row>
    <row r="44" spans="1:14" s="32" customFormat="1" ht="15.75" customHeight="1" hidden="1">
      <c r="A44" s="329" t="s">
        <v>44</v>
      </c>
      <c r="B44" s="330"/>
      <c r="C44" s="133">
        <v>70</v>
      </c>
      <c r="D44" s="133">
        <v>0</v>
      </c>
      <c r="E44" s="135" t="s">
        <v>179</v>
      </c>
      <c r="F44" s="151">
        <v>863</v>
      </c>
      <c r="G44" s="146" t="s">
        <v>37</v>
      </c>
      <c r="H44" s="146" t="s">
        <v>52</v>
      </c>
      <c r="I44" s="146"/>
      <c r="J44" s="146"/>
      <c r="K44" s="146"/>
      <c r="L44" s="128">
        <f aca="true" t="shared" si="7" ref="L44:N46">L45</f>
        <v>0</v>
      </c>
      <c r="M44" s="128">
        <f t="shared" si="7"/>
        <v>0</v>
      </c>
      <c r="N44" s="128">
        <f t="shared" si="7"/>
        <v>0</v>
      </c>
    </row>
    <row r="45" spans="1:14" ht="15.75" customHeight="1" hidden="1">
      <c r="A45" s="331" t="s">
        <v>270</v>
      </c>
      <c r="B45" s="332"/>
      <c r="C45" s="54">
        <v>70</v>
      </c>
      <c r="D45" s="54">
        <v>0</v>
      </c>
      <c r="E45" s="136" t="s">
        <v>179</v>
      </c>
      <c r="F45" s="220">
        <v>863</v>
      </c>
      <c r="G45" s="140" t="s">
        <v>37</v>
      </c>
      <c r="H45" s="140" t="s">
        <v>52</v>
      </c>
      <c r="I45" s="213" t="s">
        <v>191</v>
      </c>
      <c r="J45" s="214" t="s">
        <v>192</v>
      </c>
      <c r="K45" s="140"/>
      <c r="L45" s="129">
        <f t="shared" si="7"/>
        <v>0</v>
      </c>
      <c r="M45" s="129">
        <f t="shared" si="7"/>
        <v>0</v>
      </c>
      <c r="N45" s="129">
        <f t="shared" si="7"/>
        <v>0</v>
      </c>
    </row>
    <row r="46" spans="1:14" ht="12.75" customHeight="1" hidden="1">
      <c r="A46" s="59"/>
      <c r="B46" s="58" t="s">
        <v>23</v>
      </c>
      <c r="C46" s="54">
        <v>70</v>
      </c>
      <c r="D46" s="54">
        <v>0</v>
      </c>
      <c r="E46" s="136" t="s">
        <v>179</v>
      </c>
      <c r="F46" s="220">
        <v>863</v>
      </c>
      <c r="G46" s="140" t="s">
        <v>37</v>
      </c>
      <c r="H46" s="140" t="s">
        <v>52</v>
      </c>
      <c r="I46" s="213" t="s">
        <v>191</v>
      </c>
      <c r="J46" s="214" t="s">
        <v>192</v>
      </c>
      <c r="K46" s="140" t="s">
        <v>24</v>
      </c>
      <c r="L46" s="129">
        <f t="shared" si="7"/>
        <v>0</v>
      </c>
      <c r="M46" s="129">
        <f t="shared" si="7"/>
        <v>0</v>
      </c>
      <c r="N46" s="129">
        <f t="shared" si="7"/>
        <v>0</v>
      </c>
    </row>
    <row r="47" spans="1:14" ht="15.75" customHeight="1" hidden="1">
      <c r="A47" s="59"/>
      <c r="B47" s="61" t="s">
        <v>26</v>
      </c>
      <c r="C47" s="54">
        <v>70</v>
      </c>
      <c r="D47" s="54">
        <v>0</v>
      </c>
      <c r="E47" s="136" t="s">
        <v>179</v>
      </c>
      <c r="F47" s="220">
        <v>863</v>
      </c>
      <c r="G47" s="140" t="s">
        <v>37</v>
      </c>
      <c r="H47" s="140" t="s">
        <v>52</v>
      </c>
      <c r="I47" s="213" t="s">
        <v>191</v>
      </c>
      <c r="J47" s="214" t="s">
        <v>192</v>
      </c>
      <c r="K47" s="140" t="s">
        <v>27</v>
      </c>
      <c r="L47" s="129">
        <v>0</v>
      </c>
      <c r="M47" s="129">
        <v>0</v>
      </c>
      <c r="N47" s="129">
        <v>0</v>
      </c>
    </row>
    <row r="48" spans="1:14" s="32" customFormat="1" ht="15.75" customHeight="1">
      <c r="A48" s="329" t="s">
        <v>45</v>
      </c>
      <c r="B48" s="330"/>
      <c r="C48" s="133">
        <v>63</v>
      </c>
      <c r="D48" s="133">
        <v>0</v>
      </c>
      <c r="E48" s="133">
        <v>11</v>
      </c>
      <c r="F48" s="157">
        <v>865</v>
      </c>
      <c r="G48" s="146" t="s">
        <v>37</v>
      </c>
      <c r="H48" s="146" t="s">
        <v>53</v>
      </c>
      <c r="I48" s="146"/>
      <c r="J48" s="146"/>
      <c r="K48" s="146"/>
      <c r="L48" s="128">
        <f>L52+L55</f>
        <v>53882</v>
      </c>
      <c r="M48" s="128">
        <f>M52+M55+M49</f>
        <v>98182</v>
      </c>
      <c r="N48" s="128">
        <f>N52+N55+N49</f>
        <v>142982</v>
      </c>
    </row>
    <row r="49" spans="1:14" s="32" customFormat="1" ht="15.75" customHeight="1">
      <c r="A49" s="116"/>
      <c r="B49" s="233" t="s">
        <v>291</v>
      </c>
      <c r="C49" s="133"/>
      <c r="D49" s="133"/>
      <c r="E49" s="133"/>
      <c r="F49" s="212">
        <v>865</v>
      </c>
      <c r="G49" s="136" t="s">
        <v>37</v>
      </c>
      <c r="H49" s="136" t="s">
        <v>53</v>
      </c>
      <c r="I49" s="213" t="s">
        <v>196</v>
      </c>
      <c r="J49" s="214" t="s">
        <v>293</v>
      </c>
      <c r="K49" s="146"/>
      <c r="L49" s="128">
        <v>0</v>
      </c>
      <c r="M49" s="129">
        <f>M50</f>
        <v>44300</v>
      </c>
      <c r="N49" s="129">
        <f>N50</f>
        <v>89100</v>
      </c>
    </row>
    <row r="50" spans="1:14" s="32" customFormat="1" ht="15.75" customHeight="1">
      <c r="A50" s="116"/>
      <c r="B50" s="218" t="s">
        <v>23</v>
      </c>
      <c r="C50" s="54"/>
      <c r="D50" s="54"/>
      <c r="E50" s="54"/>
      <c r="F50" s="212">
        <v>865</v>
      </c>
      <c r="G50" s="136" t="s">
        <v>37</v>
      </c>
      <c r="H50" s="136" t="s">
        <v>53</v>
      </c>
      <c r="I50" s="213" t="s">
        <v>196</v>
      </c>
      <c r="J50" s="214" t="s">
        <v>293</v>
      </c>
      <c r="K50" s="140" t="s">
        <v>24</v>
      </c>
      <c r="L50" s="129">
        <v>0</v>
      </c>
      <c r="M50" s="129">
        <f>M51</f>
        <v>44300</v>
      </c>
      <c r="N50" s="129">
        <f>N51</f>
        <v>89100</v>
      </c>
    </row>
    <row r="51" spans="1:14" s="32" customFormat="1" ht="15.75" customHeight="1">
      <c r="A51" s="116"/>
      <c r="B51" s="254" t="s">
        <v>26</v>
      </c>
      <c r="C51" s="54"/>
      <c r="D51" s="54"/>
      <c r="E51" s="54"/>
      <c r="F51" s="212">
        <v>865</v>
      </c>
      <c r="G51" s="136" t="s">
        <v>37</v>
      </c>
      <c r="H51" s="136" t="s">
        <v>53</v>
      </c>
      <c r="I51" s="213" t="s">
        <v>196</v>
      </c>
      <c r="J51" s="214" t="s">
        <v>293</v>
      </c>
      <c r="K51" s="140" t="s">
        <v>27</v>
      </c>
      <c r="L51" s="129">
        <v>0</v>
      </c>
      <c r="M51" s="129">
        <v>44300</v>
      </c>
      <c r="N51" s="129">
        <v>89100</v>
      </c>
    </row>
    <row r="52" spans="1:14" ht="25.5" customHeight="1">
      <c r="A52" s="331" t="s">
        <v>362</v>
      </c>
      <c r="B52" s="332"/>
      <c r="C52" s="54">
        <v>63</v>
      </c>
      <c r="D52" s="54">
        <v>0</v>
      </c>
      <c r="E52" s="54">
        <v>11</v>
      </c>
      <c r="F52" s="212">
        <v>865</v>
      </c>
      <c r="G52" s="136" t="s">
        <v>37</v>
      </c>
      <c r="H52" s="136" t="s">
        <v>53</v>
      </c>
      <c r="I52" s="213" t="s">
        <v>196</v>
      </c>
      <c r="J52" s="214" t="s">
        <v>363</v>
      </c>
      <c r="K52" s="136"/>
      <c r="L52" s="129">
        <f aca="true" t="shared" si="8" ref="L52:N53">L53</f>
        <v>53382</v>
      </c>
      <c r="M52" s="129">
        <f t="shared" si="8"/>
        <v>53382</v>
      </c>
      <c r="N52" s="129">
        <f t="shared" si="8"/>
        <v>53382</v>
      </c>
    </row>
    <row r="53" spans="1:14" ht="16.5" customHeight="1">
      <c r="A53" s="59"/>
      <c r="B53" s="61" t="s">
        <v>174</v>
      </c>
      <c r="C53" s="54">
        <v>63</v>
      </c>
      <c r="D53" s="54">
        <v>0</v>
      </c>
      <c r="E53" s="54">
        <v>11</v>
      </c>
      <c r="F53" s="212">
        <v>865</v>
      </c>
      <c r="G53" s="140" t="s">
        <v>37</v>
      </c>
      <c r="H53" s="136" t="s">
        <v>53</v>
      </c>
      <c r="I53" s="213" t="s">
        <v>196</v>
      </c>
      <c r="J53" s="214" t="s">
        <v>363</v>
      </c>
      <c r="K53" s="217" t="s">
        <v>21</v>
      </c>
      <c r="L53" s="129">
        <f t="shared" si="8"/>
        <v>53382</v>
      </c>
      <c r="M53" s="129">
        <f t="shared" si="8"/>
        <v>53382</v>
      </c>
      <c r="N53" s="129">
        <f t="shared" si="8"/>
        <v>53382</v>
      </c>
    </row>
    <row r="54" spans="1:14" ht="15.75" customHeight="1">
      <c r="A54" s="59"/>
      <c r="B54" s="76" t="s">
        <v>92</v>
      </c>
      <c r="C54" s="54">
        <v>63</v>
      </c>
      <c r="D54" s="54">
        <v>0</v>
      </c>
      <c r="E54" s="54">
        <v>11</v>
      </c>
      <c r="F54" s="212">
        <v>865</v>
      </c>
      <c r="G54" s="140" t="s">
        <v>37</v>
      </c>
      <c r="H54" s="136" t="s">
        <v>53</v>
      </c>
      <c r="I54" s="213" t="s">
        <v>196</v>
      </c>
      <c r="J54" s="214" t="s">
        <v>363</v>
      </c>
      <c r="K54" s="217" t="s">
        <v>22</v>
      </c>
      <c r="L54" s="129">
        <v>53382</v>
      </c>
      <c r="M54" s="129">
        <v>53382</v>
      </c>
      <c r="N54" s="129">
        <v>53382</v>
      </c>
    </row>
    <row r="55" spans="1:14" ht="49.5" customHeight="1">
      <c r="A55" s="105" t="s">
        <v>329</v>
      </c>
      <c r="B55" s="105" t="s">
        <v>198</v>
      </c>
      <c r="C55" s="54">
        <v>63</v>
      </c>
      <c r="D55" s="54">
        <v>0</v>
      </c>
      <c r="E55" s="54">
        <v>16</v>
      </c>
      <c r="F55" s="212">
        <v>865</v>
      </c>
      <c r="G55" s="217" t="s">
        <v>37</v>
      </c>
      <c r="H55" s="217" t="s">
        <v>53</v>
      </c>
      <c r="I55" s="213" t="s">
        <v>330</v>
      </c>
      <c r="J55" s="214" t="s">
        <v>364</v>
      </c>
      <c r="K55" s="217"/>
      <c r="L55" s="129">
        <f aca="true" t="shared" si="9" ref="L55:N56">L56</f>
        <v>500</v>
      </c>
      <c r="M55" s="129">
        <f t="shared" si="9"/>
        <v>500</v>
      </c>
      <c r="N55" s="129">
        <f t="shared" si="9"/>
        <v>500</v>
      </c>
    </row>
    <row r="56" spans="1:14" ht="15" customHeight="1">
      <c r="A56" s="115" t="s">
        <v>174</v>
      </c>
      <c r="B56" s="115" t="s">
        <v>51</v>
      </c>
      <c r="C56" s="54">
        <v>63</v>
      </c>
      <c r="D56" s="54">
        <v>0</v>
      </c>
      <c r="E56" s="54">
        <v>16</v>
      </c>
      <c r="F56" s="212">
        <v>865</v>
      </c>
      <c r="G56" s="217" t="s">
        <v>37</v>
      </c>
      <c r="H56" s="217" t="s">
        <v>53</v>
      </c>
      <c r="I56" s="213" t="s">
        <v>330</v>
      </c>
      <c r="J56" s="214" t="s">
        <v>364</v>
      </c>
      <c r="K56" s="217" t="s">
        <v>39</v>
      </c>
      <c r="L56" s="129">
        <f t="shared" si="9"/>
        <v>500</v>
      </c>
      <c r="M56" s="129">
        <f t="shared" si="9"/>
        <v>500</v>
      </c>
      <c r="N56" s="129">
        <f t="shared" si="9"/>
        <v>500</v>
      </c>
    </row>
    <row r="57" spans="1:14" ht="15" customHeight="1">
      <c r="A57" s="47" t="s">
        <v>92</v>
      </c>
      <c r="B57" s="47" t="s">
        <v>62</v>
      </c>
      <c r="C57" s="54">
        <v>63</v>
      </c>
      <c r="D57" s="54">
        <v>0</v>
      </c>
      <c r="E57" s="54">
        <v>16</v>
      </c>
      <c r="F57" s="212">
        <v>865</v>
      </c>
      <c r="G57" s="217" t="s">
        <v>37</v>
      </c>
      <c r="H57" s="217" t="s">
        <v>53</v>
      </c>
      <c r="I57" s="213" t="s">
        <v>330</v>
      </c>
      <c r="J57" s="214" t="s">
        <v>364</v>
      </c>
      <c r="K57" s="217" t="s">
        <v>28</v>
      </c>
      <c r="L57" s="129">
        <v>500</v>
      </c>
      <c r="M57" s="129">
        <v>500</v>
      </c>
      <c r="N57" s="129">
        <v>500</v>
      </c>
    </row>
    <row r="58" spans="1:14" s="31" customFormat="1" ht="14.25" customHeight="1">
      <c r="A58" s="221" t="s">
        <v>54</v>
      </c>
      <c r="B58" s="221" t="s">
        <v>54</v>
      </c>
      <c r="C58" s="133">
        <v>63</v>
      </c>
      <c r="D58" s="133">
        <v>0</v>
      </c>
      <c r="E58" s="133">
        <v>12</v>
      </c>
      <c r="F58" s="157">
        <v>865</v>
      </c>
      <c r="G58" s="146" t="s">
        <v>38</v>
      </c>
      <c r="H58" s="146"/>
      <c r="I58" s="146"/>
      <c r="J58" s="146"/>
      <c r="K58" s="146"/>
      <c r="L58" s="128">
        <f aca="true" t="shared" si="10" ref="L58:N59">L59</f>
        <v>80879</v>
      </c>
      <c r="M58" s="128">
        <f t="shared" si="10"/>
        <v>81597</v>
      </c>
      <c r="N58" s="128">
        <f t="shared" si="10"/>
        <v>84750</v>
      </c>
    </row>
    <row r="59" spans="1:14" s="34" customFormat="1" ht="14.25" customHeight="1">
      <c r="A59" s="221" t="s">
        <v>55</v>
      </c>
      <c r="B59" s="221" t="s">
        <v>55</v>
      </c>
      <c r="C59" s="133">
        <v>63</v>
      </c>
      <c r="D59" s="133">
        <v>0</v>
      </c>
      <c r="E59" s="133">
        <v>12</v>
      </c>
      <c r="F59" s="157">
        <v>865</v>
      </c>
      <c r="G59" s="146" t="s">
        <v>38</v>
      </c>
      <c r="H59" s="146" t="s">
        <v>40</v>
      </c>
      <c r="I59" s="146"/>
      <c r="J59" s="146"/>
      <c r="K59" s="146"/>
      <c r="L59" s="128">
        <f t="shared" si="10"/>
        <v>80879</v>
      </c>
      <c r="M59" s="128">
        <f t="shared" si="10"/>
        <v>81597</v>
      </c>
      <c r="N59" s="128">
        <f t="shared" si="10"/>
        <v>84750</v>
      </c>
    </row>
    <row r="60" spans="1:14" s="33" customFormat="1" ht="26.25" customHeight="1">
      <c r="A60" s="218" t="s">
        <v>95</v>
      </c>
      <c r="B60" s="218" t="s">
        <v>269</v>
      </c>
      <c r="C60" s="54">
        <v>63</v>
      </c>
      <c r="D60" s="54">
        <v>0</v>
      </c>
      <c r="E60" s="54">
        <v>12</v>
      </c>
      <c r="F60" s="212">
        <v>865</v>
      </c>
      <c r="G60" s="140" t="s">
        <v>38</v>
      </c>
      <c r="H60" s="140" t="s">
        <v>40</v>
      </c>
      <c r="I60" s="140" t="s">
        <v>183</v>
      </c>
      <c r="J60" s="214" t="s">
        <v>201</v>
      </c>
      <c r="K60" s="140"/>
      <c r="L60" s="129">
        <f>L61+L63</f>
        <v>80879</v>
      </c>
      <c r="M60" s="129">
        <f>M61+M63</f>
        <v>81597</v>
      </c>
      <c r="N60" s="129">
        <f>N61+N63</f>
        <v>84750</v>
      </c>
    </row>
    <row r="61" spans="1:14" ht="61.5" customHeight="1">
      <c r="A61" s="63"/>
      <c r="B61" s="46" t="s">
        <v>87</v>
      </c>
      <c r="C61" s="54">
        <v>63</v>
      </c>
      <c r="D61" s="54">
        <v>0</v>
      </c>
      <c r="E61" s="54">
        <v>12</v>
      </c>
      <c r="F61" s="212">
        <v>865</v>
      </c>
      <c r="G61" s="140" t="s">
        <v>38</v>
      </c>
      <c r="H61" s="140" t="s">
        <v>40</v>
      </c>
      <c r="I61" s="140" t="s">
        <v>183</v>
      </c>
      <c r="J61" s="214" t="s">
        <v>365</v>
      </c>
      <c r="K61" s="140" t="s">
        <v>19</v>
      </c>
      <c r="L61" s="129">
        <f>L62</f>
        <v>79700</v>
      </c>
      <c r="M61" s="129">
        <f>M62</f>
        <v>80500</v>
      </c>
      <c r="N61" s="129">
        <f>N62</f>
        <v>83700</v>
      </c>
    </row>
    <row r="62" spans="1:14" ht="27" customHeight="1">
      <c r="A62" s="59"/>
      <c r="B62" s="46" t="s">
        <v>90</v>
      </c>
      <c r="C62" s="54">
        <v>63</v>
      </c>
      <c r="D62" s="54">
        <v>0</v>
      </c>
      <c r="E62" s="54">
        <v>12</v>
      </c>
      <c r="F62" s="212">
        <v>865</v>
      </c>
      <c r="G62" s="140" t="s">
        <v>38</v>
      </c>
      <c r="H62" s="140" t="s">
        <v>40</v>
      </c>
      <c r="I62" s="140" t="s">
        <v>183</v>
      </c>
      <c r="J62" s="214" t="s">
        <v>365</v>
      </c>
      <c r="K62" s="140" t="s">
        <v>20</v>
      </c>
      <c r="L62" s="129">
        <v>79700</v>
      </c>
      <c r="M62" s="129">
        <v>80500</v>
      </c>
      <c r="N62" s="129">
        <v>83700</v>
      </c>
    </row>
    <row r="63" spans="1:14" ht="27" customHeight="1">
      <c r="A63" s="59"/>
      <c r="B63" s="115" t="s">
        <v>174</v>
      </c>
      <c r="C63" s="54">
        <v>63</v>
      </c>
      <c r="D63" s="54">
        <v>0</v>
      </c>
      <c r="E63" s="54">
        <v>12</v>
      </c>
      <c r="F63" s="212">
        <v>865</v>
      </c>
      <c r="G63" s="140" t="s">
        <v>38</v>
      </c>
      <c r="H63" s="140" t="s">
        <v>40</v>
      </c>
      <c r="I63" s="140" t="s">
        <v>183</v>
      </c>
      <c r="J63" s="214" t="s">
        <v>365</v>
      </c>
      <c r="K63" s="140" t="s">
        <v>21</v>
      </c>
      <c r="L63" s="129">
        <f>L64</f>
        <v>1179</v>
      </c>
      <c r="M63" s="129">
        <f>M64</f>
        <v>1097</v>
      </c>
      <c r="N63" s="129">
        <f>N64</f>
        <v>1050</v>
      </c>
    </row>
    <row r="64" spans="1:14" ht="27" customHeight="1">
      <c r="A64" s="59"/>
      <c r="B64" s="47" t="s">
        <v>92</v>
      </c>
      <c r="C64" s="54">
        <v>63</v>
      </c>
      <c r="D64" s="54">
        <v>0</v>
      </c>
      <c r="E64" s="54">
        <v>12</v>
      </c>
      <c r="F64" s="212">
        <v>865</v>
      </c>
      <c r="G64" s="140" t="s">
        <v>38</v>
      </c>
      <c r="H64" s="140" t="s">
        <v>40</v>
      </c>
      <c r="I64" s="140" t="s">
        <v>183</v>
      </c>
      <c r="J64" s="214" t="s">
        <v>365</v>
      </c>
      <c r="K64" s="140" t="s">
        <v>22</v>
      </c>
      <c r="L64" s="129">
        <v>1179</v>
      </c>
      <c r="M64" s="129">
        <v>1097</v>
      </c>
      <c r="N64" s="129">
        <v>1050</v>
      </c>
    </row>
    <row r="65" spans="1:14" s="31" customFormat="1" ht="26.25" customHeight="1">
      <c r="A65" s="221" t="s">
        <v>46</v>
      </c>
      <c r="B65" s="223" t="s">
        <v>46</v>
      </c>
      <c r="C65" s="133">
        <v>63</v>
      </c>
      <c r="D65" s="133">
        <v>0</v>
      </c>
      <c r="E65" s="133">
        <v>13</v>
      </c>
      <c r="F65" s="157">
        <v>865</v>
      </c>
      <c r="G65" s="146" t="s">
        <v>40</v>
      </c>
      <c r="H65" s="146"/>
      <c r="I65" s="146"/>
      <c r="J65" s="146"/>
      <c r="K65" s="146"/>
      <c r="L65" s="128">
        <f aca="true" t="shared" si="11" ref="L65:N66">L66</f>
        <v>10000</v>
      </c>
      <c r="M65" s="128">
        <f t="shared" si="11"/>
        <v>10000</v>
      </c>
      <c r="N65" s="128">
        <f t="shared" si="11"/>
        <v>10000</v>
      </c>
    </row>
    <row r="66" spans="1:14" s="32" customFormat="1" ht="14.25" customHeight="1">
      <c r="A66" s="221" t="s">
        <v>59</v>
      </c>
      <c r="B66" s="223" t="s">
        <v>59</v>
      </c>
      <c r="C66" s="133">
        <v>63</v>
      </c>
      <c r="D66" s="133">
        <v>0</v>
      </c>
      <c r="E66" s="133">
        <v>13</v>
      </c>
      <c r="F66" s="157">
        <v>865</v>
      </c>
      <c r="G66" s="146" t="s">
        <v>40</v>
      </c>
      <c r="H66" s="135" t="s">
        <v>50</v>
      </c>
      <c r="I66" s="135"/>
      <c r="J66" s="136"/>
      <c r="K66" s="140"/>
      <c r="L66" s="128">
        <f t="shared" si="11"/>
        <v>10000</v>
      </c>
      <c r="M66" s="128">
        <f t="shared" si="11"/>
        <v>10000</v>
      </c>
      <c r="N66" s="128">
        <f t="shared" si="11"/>
        <v>10000</v>
      </c>
    </row>
    <row r="67" spans="1:14" ht="15" customHeight="1">
      <c r="A67" s="218" t="s">
        <v>96</v>
      </c>
      <c r="B67" s="218" t="s">
        <v>96</v>
      </c>
      <c r="C67" s="54">
        <v>63</v>
      </c>
      <c r="D67" s="54">
        <v>0</v>
      </c>
      <c r="E67" s="54">
        <v>13</v>
      </c>
      <c r="F67" s="212">
        <v>865</v>
      </c>
      <c r="G67" s="140" t="s">
        <v>40</v>
      </c>
      <c r="H67" s="140" t="s">
        <v>50</v>
      </c>
      <c r="I67" s="136" t="s">
        <v>202</v>
      </c>
      <c r="J67" s="214" t="s">
        <v>366</v>
      </c>
      <c r="K67" s="140"/>
      <c r="L67" s="129">
        <f aca="true" t="shared" si="12" ref="L67:N68">L68</f>
        <v>10000</v>
      </c>
      <c r="M67" s="129">
        <f t="shared" si="12"/>
        <v>10000</v>
      </c>
      <c r="N67" s="129">
        <f t="shared" si="12"/>
        <v>10000</v>
      </c>
    </row>
    <row r="68" spans="1:14" ht="26.25" customHeight="1">
      <c r="A68" s="65"/>
      <c r="B68" s="115" t="s">
        <v>174</v>
      </c>
      <c r="C68" s="54">
        <v>63</v>
      </c>
      <c r="D68" s="54">
        <v>0</v>
      </c>
      <c r="E68" s="54">
        <v>13</v>
      </c>
      <c r="F68" s="212">
        <v>865</v>
      </c>
      <c r="G68" s="140" t="s">
        <v>40</v>
      </c>
      <c r="H68" s="136" t="s">
        <v>50</v>
      </c>
      <c r="I68" s="136" t="s">
        <v>202</v>
      </c>
      <c r="J68" s="214" t="s">
        <v>366</v>
      </c>
      <c r="K68" s="140" t="s">
        <v>21</v>
      </c>
      <c r="L68" s="129">
        <f t="shared" si="12"/>
        <v>10000</v>
      </c>
      <c r="M68" s="129">
        <f t="shared" si="12"/>
        <v>10000</v>
      </c>
      <c r="N68" s="129">
        <f t="shared" si="12"/>
        <v>10000</v>
      </c>
    </row>
    <row r="69" spans="1:14" ht="26.25" customHeight="1">
      <c r="A69" s="66"/>
      <c r="B69" s="74" t="s">
        <v>92</v>
      </c>
      <c r="C69" s="54">
        <v>63</v>
      </c>
      <c r="D69" s="54">
        <v>0</v>
      </c>
      <c r="E69" s="54">
        <v>13</v>
      </c>
      <c r="F69" s="212">
        <v>865</v>
      </c>
      <c r="G69" s="140" t="s">
        <v>40</v>
      </c>
      <c r="H69" s="136" t="s">
        <v>50</v>
      </c>
      <c r="I69" s="136" t="s">
        <v>202</v>
      </c>
      <c r="J69" s="214" t="s">
        <v>366</v>
      </c>
      <c r="K69" s="140" t="s">
        <v>22</v>
      </c>
      <c r="L69" s="129">
        <v>10000</v>
      </c>
      <c r="M69" s="129">
        <v>10000</v>
      </c>
      <c r="N69" s="129">
        <v>10000</v>
      </c>
    </row>
    <row r="70" spans="1:14" s="31" customFormat="1" ht="15.75" customHeight="1">
      <c r="A70" s="324" t="s">
        <v>157</v>
      </c>
      <c r="B70" s="324"/>
      <c r="C70" s="133">
        <v>63</v>
      </c>
      <c r="D70" s="133">
        <v>0</v>
      </c>
      <c r="E70" s="133">
        <v>14</v>
      </c>
      <c r="F70" s="157">
        <v>865</v>
      </c>
      <c r="G70" s="146" t="s">
        <v>42</v>
      </c>
      <c r="H70" s="211"/>
      <c r="I70" s="211"/>
      <c r="J70" s="211"/>
      <c r="K70" s="211"/>
      <c r="L70" s="128">
        <f aca="true" t="shared" si="13" ref="L70:N71">L71</f>
        <v>1184362</v>
      </c>
      <c r="M70" s="128">
        <f t="shared" si="13"/>
        <v>1246220</v>
      </c>
      <c r="N70" s="128">
        <f t="shared" si="13"/>
        <v>1322531</v>
      </c>
    </row>
    <row r="71" spans="1:14" s="32" customFormat="1" ht="16.5" customHeight="1">
      <c r="A71" s="325" t="s">
        <v>158</v>
      </c>
      <c r="B71" s="326"/>
      <c r="C71" s="133">
        <v>63</v>
      </c>
      <c r="D71" s="133">
        <v>0</v>
      </c>
      <c r="E71" s="133">
        <v>14</v>
      </c>
      <c r="F71" s="157">
        <v>865</v>
      </c>
      <c r="G71" s="146" t="s">
        <v>42</v>
      </c>
      <c r="H71" s="146" t="s">
        <v>159</v>
      </c>
      <c r="I71" s="146"/>
      <c r="J71" s="146"/>
      <c r="K71" s="146"/>
      <c r="L71" s="128">
        <f t="shared" si="13"/>
        <v>1184362</v>
      </c>
      <c r="M71" s="128">
        <f t="shared" si="13"/>
        <v>1246220</v>
      </c>
      <c r="N71" s="128">
        <f t="shared" si="13"/>
        <v>1322531</v>
      </c>
    </row>
    <row r="72" spans="1:14" ht="184.5" customHeight="1">
      <c r="A72" s="342" t="s">
        <v>206</v>
      </c>
      <c r="B72" s="343"/>
      <c r="C72" s="225">
        <v>63</v>
      </c>
      <c r="D72" s="225">
        <v>0</v>
      </c>
      <c r="E72" s="225">
        <v>14</v>
      </c>
      <c r="F72" s="212">
        <v>865</v>
      </c>
      <c r="G72" s="217" t="s">
        <v>42</v>
      </c>
      <c r="H72" s="217" t="s">
        <v>159</v>
      </c>
      <c r="I72" s="217" t="s">
        <v>204</v>
      </c>
      <c r="J72" s="214" t="s">
        <v>367</v>
      </c>
      <c r="K72" s="140"/>
      <c r="L72" s="129">
        <f aca="true" t="shared" si="14" ref="L72:N73">L73</f>
        <v>1184362</v>
      </c>
      <c r="M72" s="129">
        <f t="shared" si="14"/>
        <v>1246220</v>
      </c>
      <c r="N72" s="129">
        <f t="shared" si="14"/>
        <v>1322531</v>
      </c>
    </row>
    <row r="73" spans="1:14" ht="26.25" customHeight="1">
      <c r="A73" s="103"/>
      <c r="B73" s="115" t="s">
        <v>174</v>
      </c>
      <c r="C73" s="225">
        <v>63</v>
      </c>
      <c r="D73" s="225">
        <v>0</v>
      </c>
      <c r="E73" s="225">
        <v>14</v>
      </c>
      <c r="F73" s="212">
        <v>865</v>
      </c>
      <c r="G73" s="217" t="s">
        <v>42</v>
      </c>
      <c r="H73" s="217" t="s">
        <v>159</v>
      </c>
      <c r="I73" s="217" t="s">
        <v>204</v>
      </c>
      <c r="J73" s="214" t="s">
        <v>367</v>
      </c>
      <c r="K73" s="140" t="s">
        <v>21</v>
      </c>
      <c r="L73" s="129">
        <f t="shared" si="14"/>
        <v>1184362</v>
      </c>
      <c r="M73" s="129">
        <f t="shared" si="14"/>
        <v>1246220</v>
      </c>
      <c r="N73" s="129">
        <f t="shared" si="14"/>
        <v>1322531</v>
      </c>
    </row>
    <row r="74" spans="1:14" ht="26.25" customHeight="1">
      <c r="A74" s="103"/>
      <c r="B74" s="74" t="s">
        <v>92</v>
      </c>
      <c r="C74" s="225">
        <v>63</v>
      </c>
      <c r="D74" s="225">
        <v>0</v>
      </c>
      <c r="E74" s="225">
        <v>14</v>
      </c>
      <c r="F74" s="212">
        <v>865</v>
      </c>
      <c r="G74" s="217" t="s">
        <v>42</v>
      </c>
      <c r="H74" s="217" t="s">
        <v>159</v>
      </c>
      <c r="I74" s="217" t="s">
        <v>204</v>
      </c>
      <c r="J74" s="214" t="s">
        <v>367</v>
      </c>
      <c r="K74" s="140" t="s">
        <v>22</v>
      </c>
      <c r="L74" s="129">
        <v>1184362</v>
      </c>
      <c r="M74" s="129">
        <v>1246220</v>
      </c>
      <c r="N74" s="129">
        <v>1322531</v>
      </c>
    </row>
    <row r="75" spans="1:14" s="48" customFormat="1" ht="15.75" customHeight="1">
      <c r="A75" s="344" t="s">
        <v>47</v>
      </c>
      <c r="B75" s="345"/>
      <c r="C75" s="133">
        <v>63</v>
      </c>
      <c r="D75" s="133">
        <v>0</v>
      </c>
      <c r="E75" s="133">
        <v>15</v>
      </c>
      <c r="F75" s="157">
        <v>865</v>
      </c>
      <c r="G75" s="152" t="s">
        <v>43</v>
      </c>
      <c r="H75" s="152"/>
      <c r="I75" s="152"/>
      <c r="J75" s="152"/>
      <c r="K75" s="152"/>
      <c r="L75" s="131">
        <f>L76+L80</f>
        <v>68500</v>
      </c>
      <c r="M75" s="131">
        <f>M76+M80</f>
        <v>93212</v>
      </c>
      <c r="N75" s="131">
        <f>N76+N80</f>
        <v>58512</v>
      </c>
    </row>
    <row r="76" spans="1:14" s="48" customFormat="1" ht="15" customHeight="1">
      <c r="A76" s="344" t="s">
        <v>60</v>
      </c>
      <c r="B76" s="345"/>
      <c r="C76" s="133">
        <v>63</v>
      </c>
      <c r="D76" s="133">
        <v>0</v>
      </c>
      <c r="E76" s="133">
        <v>15</v>
      </c>
      <c r="F76" s="157">
        <v>865</v>
      </c>
      <c r="G76" s="152" t="s">
        <v>43</v>
      </c>
      <c r="H76" s="152" t="s">
        <v>37</v>
      </c>
      <c r="I76" s="152"/>
      <c r="J76" s="213"/>
      <c r="K76" s="226"/>
      <c r="L76" s="131">
        <f>L77</f>
        <v>300</v>
      </c>
      <c r="M76" s="131">
        <f>M77</f>
        <v>300</v>
      </c>
      <c r="N76" s="131">
        <f>N77</f>
        <v>300</v>
      </c>
    </row>
    <row r="77" spans="1:14" s="49" customFormat="1" ht="51" customHeight="1">
      <c r="A77" s="346" t="s">
        <v>207</v>
      </c>
      <c r="B77" s="347"/>
      <c r="C77" s="54">
        <v>63</v>
      </c>
      <c r="D77" s="54">
        <v>0</v>
      </c>
      <c r="E77" s="54">
        <v>15</v>
      </c>
      <c r="F77" s="212">
        <v>865</v>
      </c>
      <c r="G77" s="213" t="s">
        <v>43</v>
      </c>
      <c r="H77" s="213" t="s">
        <v>37</v>
      </c>
      <c r="I77" s="217" t="s">
        <v>208</v>
      </c>
      <c r="J77" s="214" t="s">
        <v>368</v>
      </c>
      <c r="K77" s="213"/>
      <c r="L77" s="132">
        <f aca="true" t="shared" si="15" ref="L77:N78">L78</f>
        <v>300</v>
      </c>
      <c r="M77" s="132">
        <f t="shared" si="15"/>
        <v>300</v>
      </c>
      <c r="N77" s="132">
        <f t="shared" si="15"/>
        <v>300</v>
      </c>
    </row>
    <row r="78" spans="1:14" s="49" customFormat="1" ht="26.25" customHeight="1">
      <c r="A78" s="46"/>
      <c r="B78" s="115" t="s">
        <v>174</v>
      </c>
      <c r="C78" s="54">
        <v>63</v>
      </c>
      <c r="D78" s="54">
        <v>0</v>
      </c>
      <c r="E78" s="54">
        <v>15</v>
      </c>
      <c r="F78" s="212">
        <v>865</v>
      </c>
      <c r="G78" s="213" t="s">
        <v>43</v>
      </c>
      <c r="H78" s="213" t="s">
        <v>37</v>
      </c>
      <c r="I78" s="217" t="s">
        <v>208</v>
      </c>
      <c r="J78" s="214" t="s">
        <v>368</v>
      </c>
      <c r="K78" s="213" t="s">
        <v>21</v>
      </c>
      <c r="L78" s="132">
        <f t="shared" si="15"/>
        <v>300</v>
      </c>
      <c r="M78" s="132">
        <f t="shared" si="15"/>
        <v>300</v>
      </c>
      <c r="N78" s="132">
        <f t="shared" si="15"/>
        <v>300</v>
      </c>
    </row>
    <row r="79" spans="1:14" s="49" customFormat="1" ht="26.25" customHeight="1">
      <c r="A79" s="46"/>
      <c r="B79" s="47" t="s">
        <v>92</v>
      </c>
      <c r="C79" s="54">
        <v>63</v>
      </c>
      <c r="D79" s="54">
        <v>0</v>
      </c>
      <c r="E79" s="54">
        <v>15</v>
      </c>
      <c r="F79" s="212">
        <v>865</v>
      </c>
      <c r="G79" s="213" t="s">
        <v>43</v>
      </c>
      <c r="H79" s="213" t="s">
        <v>37</v>
      </c>
      <c r="I79" s="217" t="s">
        <v>208</v>
      </c>
      <c r="J79" s="214" t="s">
        <v>368</v>
      </c>
      <c r="K79" s="213" t="s">
        <v>22</v>
      </c>
      <c r="L79" s="132">
        <v>300</v>
      </c>
      <c r="M79" s="132">
        <v>300</v>
      </c>
      <c r="N79" s="132">
        <v>300</v>
      </c>
    </row>
    <row r="80" spans="1:14" s="50" customFormat="1" ht="15" customHeight="1">
      <c r="A80" s="327" t="s">
        <v>61</v>
      </c>
      <c r="B80" s="328"/>
      <c r="C80" s="133">
        <v>63</v>
      </c>
      <c r="D80" s="133">
        <v>0</v>
      </c>
      <c r="E80" s="133">
        <v>15</v>
      </c>
      <c r="F80" s="157">
        <v>865</v>
      </c>
      <c r="G80" s="152" t="s">
        <v>43</v>
      </c>
      <c r="H80" s="152" t="s">
        <v>40</v>
      </c>
      <c r="I80" s="152"/>
      <c r="J80" s="152"/>
      <c r="K80" s="152"/>
      <c r="L80" s="131">
        <f>L81+L87+L90+L84</f>
        <v>68200</v>
      </c>
      <c r="M80" s="131">
        <f>M81+M87+M90+M84</f>
        <v>92912</v>
      </c>
      <c r="N80" s="131">
        <f>N81+N87+N90+N84</f>
        <v>58212</v>
      </c>
    </row>
    <row r="81" spans="1:14" s="49" customFormat="1" ht="15" customHeight="1">
      <c r="A81" s="331" t="s">
        <v>210</v>
      </c>
      <c r="B81" s="332"/>
      <c r="C81" s="54">
        <v>63</v>
      </c>
      <c r="D81" s="54">
        <v>0</v>
      </c>
      <c r="E81" s="54">
        <v>15</v>
      </c>
      <c r="F81" s="212">
        <v>865</v>
      </c>
      <c r="G81" s="213" t="s">
        <v>43</v>
      </c>
      <c r="H81" s="213" t="s">
        <v>40</v>
      </c>
      <c r="I81" s="217" t="s">
        <v>211</v>
      </c>
      <c r="J81" s="214" t="s">
        <v>369</v>
      </c>
      <c r="K81" s="213"/>
      <c r="L81" s="132">
        <f aca="true" t="shared" si="16" ref="L81:N82">L82</f>
        <v>38200</v>
      </c>
      <c r="M81" s="132">
        <f t="shared" si="16"/>
        <v>35000</v>
      </c>
      <c r="N81" s="132">
        <f t="shared" si="16"/>
        <v>35000</v>
      </c>
    </row>
    <row r="82" spans="1:14" s="49" customFormat="1" ht="26.25" customHeight="1">
      <c r="A82" s="59"/>
      <c r="B82" s="115" t="s">
        <v>174</v>
      </c>
      <c r="C82" s="54">
        <v>63</v>
      </c>
      <c r="D82" s="54">
        <v>0</v>
      </c>
      <c r="E82" s="54">
        <v>15</v>
      </c>
      <c r="F82" s="212">
        <v>865</v>
      </c>
      <c r="G82" s="213" t="s">
        <v>43</v>
      </c>
      <c r="H82" s="213" t="s">
        <v>40</v>
      </c>
      <c r="I82" s="217" t="s">
        <v>211</v>
      </c>
      <c r="J82" s="214" t="s">
        <v>369</v>
      </c>
      <c r="K82" s="213" t="s">
        <v>21</v>
      </c>
      <c r="L82" s="132">
        <f t="shared" si="16"/>
        <v>38200</v>
      </c>
      <c r="M82" s="132">
        <f t="shared" si="16"/>
        <v>35000</v>
      </c>
      <c r="N82" s="132">
        <f t="shared" si="16"/>
        <v>35000</v>
      </c>
    </row>
    <row r="83" spans="1:14" s="49" customFormat="1" ht="27" customHeight="1">
      <c r="A83" s="59"/>
      <c r="B83" s="47" t="s">
        <v>92</v>
      </c>
      <c r="C83" s="54">
        <v>63</v>
      </c>
      <c r="D83" s="54">
        <v>0</v>
      </c>
      <c r="E83" s="54">
        <v>15</v>
      </c>
      <c r="F83" s="212">
        <v>865</v>
      </c>
      <c r="G83" s="213" t="s">
        <v>43</v>
      </c>
      <c r="H83" s="213" t="s">
        <v>40</v>
      </c>
      <c r="I83" s="217" t="s">
        <v>211</v>
      </c>
      <c r="J83" s="214" t="s">
        <v>369</v>
      </c>
      <c r="K83" s="213" t="s">
        <v>22</v>
      </c>
      <c r="L83" s="132">
        <v>38200</v>
      </c>
      <c r="M83" s="132">
        <v>35000</v>
      </c>
      <c r="N83" s="132">
        <v>35000</v>
      </c>
    </row>
    <row r="84" spans="1:14" s="49" customFormat="1" ht="16.5" customHeight="1">
      <c r="A84" s="67"/>
      <c r="B84" s="275" t="s">
        <v>370</v>
      </c>
      <c r="C84" s="54"/>
      <c r="D84" s="54"/>
      <c r="E84" s="54"/>
      <c r="F84" s="212">
        <v>865</v>
      </c>
      <c r="G84" s="213" t="s">
        <v>43</v>
      </c>
      <c r="H84" s="213" t="s">
        <v>40</v>
      </c>
      <c r="I84" s="213"/>
      <c r="J84" s="213" t="s">
        <v>372</v>
      </c>
      <c r="K84" s="213"/>
      <c r="L84" s="132">
        <f aca="true" t="shared" si="17" ref="L84:N85">L85</f>
        <v>10000</v>
      </c>
      <c r="M84" s="132">
        <f t="shared" si="17"/>
        <v>10000</v>
      </c>
      <c r="N84" s="132">
        <f t="shared" si="17"/>
        <v>10000</v>
      </c>
    </row>
    <row r="85" spans="1:14" s="49" customFormat="1" ht="25.5" customHeight="1">
      <c r="A85" s="67"/>
      <c r="B85" s="47" t="s">
        <v>371</v>
      </c>
      <c r="C85" s="54"/>
      <c r="D85" s="54"/>
      <c r="E85" s="54"/>
      <c r="F85" s="212">
        <v>865</v>
      </c>
      <c r="G85" s="213" t="s">
        <v>43</v>
      </c>
      <c r="H85" s="213" t="s">
        <v>40</v>
      </c>
      <c r="I85" s="213"/>
      <c r="J85" s="213" t="s">
        <v>372</v>
      </c>
      <c r="K85" s="213" t="s">
        <v>21</v>
      </c>
      <c r="L85" s="132">
        <f t="shared" si="17"/>
        <v>10000</v>
      </c>
      <c r="M85" s="132">
        <f t="shared" si="17"/>
        <v>10000</v>
      </c>
      <c r="N85" s="132">
        <f t="shared" si="17"/>
        <v>10000</v>
      </c>
    </row>
    <row r="86" spans="1:14" s="49" customFormat="1" ht="27" customHeight="1">
      <c r="A86" s="67"/>
      <c r="B86" s="47" t="s">
        <v>92</v>
      </c>
      <c r="C86" s="54"/>
      <c r="D86" s="54"/>
      <c r="E86" s="54"/>
      <c r="F86" s="212">
        <v>865</v>
      </c>
      <c r="G86" s="213" t="s">
        <v>43</v>
      </c>
      <c r="H86" s="213" t="s">
        <v>40</v>
      </c>
      <c r="I86" s="213"/>
      <c r="J86" s="213" t="s">
        <v>372</v>
      </c>
      <c r="K86" s="213" t="s">
        <v>22</v>
      </c>
      <c r="L86" s="132">
        <v>10000</v>
      </c>
      <c r="M86" s="132">
        <v>10000</v>
      </c>
      <c r="N86" s="132">
        <v>10000</v>
      </c>
    </row>
    <row r="87" spans="1:14" s="49" customFormat="1" ht="15" customHeight="1">
      <c r="A87" s="331" t="s">
        <v>97</v>
      </c>
      <c r="B87" s="332"/>
      <c r="C87" s="54">
        <v>63</v>
      </c>
      <c r="D87" s="54">
        <v>0</v>
      </c>
      <c r="E87" s="54">
        <v>15</v>
      </c>
      <c r="F87" s="212">
        <v>865</v>
      </c>
      <c r="G87" s="213" t="s">
        <v>43</v>
      </c>
      <c r="H87" s="213" t="s">
        <v>40</v>
      </c>
      <c r="I87" s="217" t="s">
        <v>213</v>
      </c>
      <c r="J87" s="214" t="s">
        <v>373</v>
      </c>
      <c r="K87" s="213"/>
      <c r="L87" s="132">
        <f aca="true" t="shared" si="18" ref="L87:N88">L88</f>
        <v>10000</v>
      </c>
      <c r="M87" s="132">
        <f t="shared" si="18"/>
        <v>10000</v>
      </c>
      <c r="N87" s="132">
        <f t="shared" si="18"/>
        <v>13212</v>
      </c>
    </row>
    <row r="88" spans="1:14" s="49" customFormat="1" ht="26.25" customHeight="1">
      <c r="A88" s="59"/>
      <c r="B88" s="115" t="s">
        <v>174</v>
      </c>
      <c r="C88" s="54">
        <v>63</v>
      </c>
      <c r="D88" s="54">
        <v>0</v>
      </c>
      <c r="E88" s="54">
        <v>15</v>
      </c>
      <c r="F88" s="212">
        <v>865</v>
      </c>
      <c r="G88" s="213" t="s">
        <v>43</v>
      </c>
      <c r="H88" s="213" t="s">
        <v>40</v>
      </c>
      <c r="I88" s="217" t="s">
        <v>213</v>
      </c>
      <c r="J88" s="214" t="s">
        <v>373</v>
      </c>
      <c r="K88" s="213" t="s">
        <v>21</v>
      </c>
      <c r="L88" s="132">
        <f t="shared" si="18"/>
        <v>10000</v>
      </c>
      <c r="M88" s="132">
        <f t="shared" si="18"/>
        <v>10000</v>
      </c>
      <c r="N88" s="132">
        <f t="shared" si="18"/>
        <v>13212</v>
      </c>
    </row>
    <row r="89" spans="1:14" ht="26.25" customHeight="1">
      <c r="A89" s="59"/>
      <c r="B89" s="47" t="s">
        <v>92</v>
      </c>
      <c r="C89" s="54">
        <v>63</v>
      </c>
      <c r="D89" s="54">
        <v>0</v>
      </c>
      <c r="E89" s="54">
        <v>15</v>
      </c>
      <c r="F89" s="212">
        <v>865</v>
      </c>
      <c r="G89" s="213" t="s">
        <v>43</v>
      </c>
      <c r="H89" s="213" t="s">
        <v>40</v>
      </c>
      <c r="I89" s="217" t="s">
        <v>213</v>
      </c>
      <c r="J89" s="214" t="s">
        <v>373</v>
      </c>
      <c r="K89" s="213" t="s">
        <v>22</v>
      </c>
      <c r="L89" s="129">
        <v>10000</v>
      </c>
      <c r="M89" s="129">
        <v>10000</v>
      </c>
      <c r="N89" s="129">
        <v>13212</v>
      </c>
    </row>
    <row r="90" spans="1:14" ht="17.25" customHeight="1">
      <c r="A90" s="67"/>
      <c r="B90" s="257" t="s">
        <v>334</v>
      </c>
      <c r="C90" s="54"/>
      <c r="D90" s="54"/>
      <c r="E90" s="54"/>
      <c r="F90" s="212">
        <v>865</v>
      </c>
      <c r="G90" s="213" t="s">
        <v>43</v>
      </c>
      <c r="H90" s="213" t="s">
        <v>40</v>
      </c>
      <c r="I90" s="217" t="s">
        <v>335</v>
      </c>
      <c r="J90" s="214" t="s">
        <v>374</v>
      </c>
      <c r="K90" s="213"/>
      <c r="L90" s="129">
        <f aca="true" t="shared" si="19" ref="L90:N91">L91</f>
        <v>10000</v>
      </c>
      <c r="M90" s="129">
        <f t="shared" si="19"/>
        <v>37912</v>
      </c>
      <c r="N90" s="129">
        <f t="shared" si="19"/>
        <v>0</v>
      </c>
    </row>
    <row r="91" spans="1:14" ht="26.25" customHeight="1">
      <c r="A91" s="67"/>
      <c r="B91" s="115" t="s">
        <v>174</v>
      </c>
      <c r="C91" s="54"/>
      <c r="D91" s="54"/>
      <c r="E91" s="54"/>
      <c r="F91" s="212">
        <v>865</v>
      </c>
      <c r="G91" s="213" t="s">
        <v>43</v>
      </c>
      <c r="H91" s="213" t="s">
        <v>40</v>
      </c>
      <c r="I91" s="217" t="s">
        <v>335</v>
      </c>
      <c r="J91" s="214" t="s">
        <v>374</v>
      </c>
      <c r="K91" s="213" t="s">
        <v>21</v>
      </c>
      <c r="L91" s="129">
        <f t="shared" si="19"/>
        <v>10000</v>
      </c>
      <c r="M91" s="129">
        <f t="shared" si="19"/>
        <v>37912</v>
      </c>
      <c r="N91" s="129">
        <f t="shared" si="19"/>
        <v>0</v>
      </c>
    </row>
    <row r="92" spans="1:14" ht="26.25" customHeight="1">
      <c r="A92" s="67"/>
      <c r="B92" s="47" t="s">
        <v>92</v>
      </c>
      <c r="C92" s="54"/>
      <c r="D92" s="54"/>
      <c r="E92" s="54"/>
      <c r="F92" s="212">
        <v>865</v>
      </c>
      <c r="G92" s="213" t="s">
        <v>43</v>
      </c>
      <c r="H92" s="213" t="s">
        <v>40</v>
      </c>
      <c r="I92" s="217" t="s">
        <v>335</v>
      </c>
      <c r="J92" s="214" t="s">
        <v>374</v>
      </c>
      <c r="K92" s="213" t="s">
        <v>22</v>
      </c>
      <c r="L92" s="129">
        <v>10000</v>
      </c>
      <c r="M92" s="129">
        <v>37912</v>
      </c>
      <c r="N92" s="129">
        <v>0</v>
      </c>
    </row>
    <row r="93" spans="1:14" ht="16.5" customHeight="1">
      <c r="A93" s="67"/>
      <c r="B93" s="276" t="s">
        <v>375</v>
      </c>
      <c r="C93" s="257" t="s">
        <v>375</v>
      </c>
      <c r="D93" s="257" t="s">
        <v>375</v>
      </c>
      <c r="E93" s="257" t="s">
        <v>375</v>
      </c>
      <c r="F93" s="157">
        <v>865</v>
      </c>
      <c r="G93" s="152" t="s">
        <v>377</v>
      </c>
      <c r="H93" s="152"/>
      <c r="I93" s="148"/>
      <c r="J93" s="155"/>
      <c r="K93" s="152"/>
      <c r="L93" s="128">
        <f>L94</f>
        <v>3500</v>
      </c>
      <c r="M93" s="128">
        <f aca="true" t="shared" si="20" ref="M93:N96">M94</f>
        <v>3500</v>
      </c>
      <c r="N93" s="128">
        <f t="shared" si="20"/>
        <v>3500</v>
      </c>
    </row>
    <row r="94" spans="1:14" ht="18" customHeight="1">
      <c r="A94" s="67"/>
      <c r="B94" s="257" t="s">
        <v>376</v>
      </c>
      <c r="C94" s="54"/>
      <c r="D94" s="54"/>
      <c r="E94" s="54"/>
      <c r="F94" s="212">
        <v>865</v>
      </c>
      <c r="G94" s="213" t="s">
        <v>377</v>
      </c>
      <c r="H94" s="213" t="s">
        <v>37</v>
      </c>
      <c r="I94" s="217"/>
      <c r="J94" s="214"/>
      <c r="K94" s="213"/>
      <c r="L94" s="129">
        <f>L95</f>
        <v>3500</v>
      </c>
      <c r="M94" s="129">
        <f t="shared" si="20"/>
        <v>3500</v>
      </c>
      <c r="N94" s="129">
        <f t="shared" si="20"/>
        <v>3500</v>
      </c>
    </row>
    <row r="95" spans="1:14" ht="16.5" customHeight="1">
      <c r="A95" s="67"/>
      <c r="B95" s="257" t="s">
        <v>378</v>
      </c>
      <c r="C95" s="54"/>
      <c r="D95" s="54"/>
      <c r="E95" s="54"/>
      <c r="F95" s="212">
        <v>865</v>
      </c>
      <c r="G95" s="213" t="s">
        <v>377</v>
      </c>
      <c r="H95" s="213" t="s">
        <v>37</v>
      </c>
      <c r="I95" s="217"/>
      <c r="J95" s="214" t="s">
        <v>379</v>
      </c>
      <c r="K95" s="213"/>
      <c r="L95" s="129">
        <f>L96</f>
        <v>3500</v>
      </c>
      <c r="M95" s="129">
        <f t="shared" si="20"/>
        <v>3500</v>
      </c>
      <c r="N95" s="129">
        <f t="shared" si="20"/>
        <v>3500</v>
      </c>
    </row>
    <row r="96" spans="1:14" ht="16.5" customHeight="1">
      <c r="A96" s="67"/>
      <c r="B96" s="218" t="s">
        <v>23</v>
      </c>
      <c r="C96" s="54"/>
      <c r="D96" s="54"/>
      <c r="E96" s="54"/>
      <c r="F96" s="212">
        <v>865</v>
      </c>
      <c r="G96" s="213" t="s">
        <v>377</v>
      </c>
      <c r="H96" s="213" t="s">
        <v>37</v>
      </c>
      <c r="I96" s="217"/>
      <c r="J96" s="214" t="s">
        <v>379</v>
      </c>
      <c r="K96" s="213" t="s">
        <v>24</v>
      </c>
      <c r="L96" s="129">
        <f>L97</f>
        <v>3500</v>
      </c>
      <c r="M96" s="129">
        <f t="shared" si="20"/>
        <v>3500</v>
      </c>
      <c r="N96" s="129">
        <f t="shared" si="20"/>
        <v>3500</v>
      </c>
    </row>
    <row r="97" spans="1:14" ht="18" customHeight="1">
      <c r="A97" s="67"/>
      <c r="B97" s="114" t="s">
        <v>170</v>
      </c>
      <c r="C97" s="54"/>
      <c r="D97" s="54"/>
      <c r="E97" s="54"/>
      <c r="F97" s="212">
        <v>865</v>
      </c>
      <c r="G97" s="213" t="s">
        <v>377</v>
      </c>
      <c r="H97" s="213" t="s">
        <v>37</v>
      </c>
      <c r="I97" s="217"/>
      <c r="J97" s="214" t="s">
        <v>379</v>
      </c>
      <c r="K97" s="213" t="s">
        <v>171</v>
      </c>
      <c r="L97" s="129">
        <v>3500</v>
      </c>
      <c r="M97" s="129">
        <v>3500</v>
      </c>
      <c r="N97" s="129">
        <v>3500</v>
      </c>
    </row>
    <row r="98" spans="1:14" ht="12.75" customHeight="1">
      <c r="A98" s="102"/>
      <c r="B98" s="106" t="s">
        <v>164</v>
      </c>
      <c r="C98" s="133">
        <v>63</v>
      </c>
      <c r="D98" s="133">
        <v>0</v>
      </c>
      <c r="E98" s="133">
        <v>17</v>
      </c>
      <c r="F98" s="157">
        <v>865</v>
      </c>
      <c r="G98" s="146" t="s">
        <v>50</v>
      </c>
      <c r="H98" s="140"/>
      <c r="I98" s="140"/>
      <c r="J98" s="213"/>
      <c r="K98" s="217"/>
      <c r="L98" s="128">
        <f>L99</f>
        <v>90000</v>
      </c>
      <c r="M98" s="128">
        <f aca="true" t="shared" si="21" ref="M98:N101">M99</f>
        <v>90000</v>
      </c>
      <c r="N98" s="128">
        <f t="shared" si="21"/>
        <v>90000</v>
      </c>
    </row>
    <row r="99" spans="1:14" ht="12.75" customHeight="1">
      <c r="A99" s="102"/>
      <c r="B99" s="106" t="s">
        <v>161</v>
      </c>
      <c r="C99" s="54">
        <v>63</v>
      </c>
      <c r="D99" s="54">
        <v>0</v>
      </c>
      <c r="E99" s="54">
        <v>17</v>
      </c>
      <c r="F99" s="157">
        <v>865</v>
      </c>
      <c r="G99" s="146" t="s">
        <v>50</v>
      </c>
      <c r="H99" s="146" t="s">
        <v>37</v>
      </c>
      <c r="I99" s="140"/>
      <c r="J99" s="213"/>
      <c r="K99" s="217"/>
      <c r="L99" s="128">
        <f>L100</f>
        <v>90000</v>
      </c>
      <c r="M99" s="128">
        <f t="shared" si="21"/>
        <v>90000</v>
      </c>
      <c r="N99" s="128">
        <f t="shared" si="21"/>
        <v>90000</v>
      </c>
    </row>
    <row r="100" spans="1:14" ht="24.75" customHeight="1">
      <c r="A100" s="102"/>
      <c r="B100" s="105" t="s">
        <v>215</v>
      </c>
      <c r="C100" s="54">
        <v>63</v>
      </c>
      <c r="D100" s="54">
        <v>0</v>
      </c>
      <c r="E100" s="54">
        <v>17</v>
      </c>
      <c r="F100" s="212">
        <v>865</v>
      </c>
      <c r="G100" s="140" t="s">
        <v>50</v>
      </c>
      <c r="H100" s="140" t="s">
        <v>37</v>
      </c>
      <c r="I100" s="217" t="s">
        <v>216</v>
      </c>
      <c r="J100" s="214" t="s">
        <v>382</v>
      </c>
      <c r="K100" s="217"/>
      <c r="L100" s="129">
        <f>L101</f>
        <v>90000</v>
      </c>
      <c r="M100" s="129">
        <f t="shared" si="21"/>
        <v>90000</v>
      </c>
      <c r="N100" s="129">
        <f t="shared" si="21"/>
        <v>90000</v>
      </c>
    </row>
    <row r="101" spans="1:14" ht="12.75" customHeight="1">
      <c r="A101" s="102"/>
      <c r="B101" s="105" t="s">
        <v>163</v>
      </c>
      <c r="C101" s="54">
        <v>63</v>
      </c>
      <c r="D101" s="54">
        <v>0</v>
      </c>
      <c r="E101" s="54">
        <v>17</v>
      </c>
      <c r="F101" s="212">
        <v>865</v>
      </c>
      <c r="G101" s="140" t="s">
        <v>50</v>
      </c>
      <c r="H101" s="140" t="s">
        <v>37</v>
      </c>
      <c r="I101" s="217" t="s">
        <v>216</v>
      </c>
      <c r="J101" s="214" t="s">
        <v>382</v>
      </c>
      <c r="K101" s="217" t="s">
        <v>162</v>
      </c>
      <c r="L101" s="129">
        <f>L102</f>
        <v>90000</v>
      </c>
      <c r="M101" s="129">
        <f t="shared" si="21"/>
        <v>90000</v>
      </c>
      <c r="N101" s="129">
        <f t="shared" si="21"/>
        <v>90000</v>
      </c>
    </row>
    <row r="102" spans="1:14" ht="28.5" customHeight="1">
      <c r="A102" s="102"/>
      <c r="B102" s="113" t="s">
        <v>173</v>
      </c>
      <c r="C102" s="54">
        <v>63</v>
      </c>
      <c r="D102" s="54">
        <v>0</v>
      </c>
      <c r="E102" s="54">
        <v>17</v>
      </c>
      <c r="F102" s="212">
        <v>865</v>
      </c>
      <c r="G102" s="140" t="s">
        <v>50</v>
      </c>
      <c r="H102" s="140" t="s">
        <v>37</v>
      </c>
      <c r="I102" s="217" t="s">
        <v>216</v>
      </c>
      <c r="J102" s="214" t="s">
        <v>382</v>
      </c>
      <c r="K102" s="217" t="s">
        <v>172</v>
      </c>
      <c r="L102" s="129">
        <v>90000</v>
      </c>
      <c r="M102" s="129">
        <v>90000</v>
      </c>
      <c r="N102" s="129">
        <v>90000</v>
      </c>
    </row>
    <row r="103" spans="1:14" ht="13.5" customHeight="1">
      <c r="A103" s="329" t="s">
        <v>49</v>
      </c>
      <c r="B103" s="330"/>
      <c r="C103" s="133">
        <v>63</v>
      </c>
      <c r="D103" s="133">
        <v>0</v>
      </c>
      <c r="E103" s="133">
        <v>18</v>
      </c>
      <c r="F103" s="157">
        <v>865</v>
      </c>
      <c r="G103" s="146" t="s">
        <v>52</v>
      </c>
      <c r="H103" s="146"/>
      <c r="I103" s="146"/>
      <c r="J103" s="146"/>
      <c r="K103" s="146"/>
      <c r="L103" s="128">
        <f aca="true" t="shared" si="22" ref="L103:N106">L104</f>
        <v>4000</v>
      </c>
      <c r="M103" s="128">
        <f t="shared" si="22"/>
        <v>4000</v>
      </c>
      <c r="N103" s="128">
        <f t="shared" si="22"/>
        <v>4000</v>
      </c>
    </row>
    <row r="104" spans="1:14" ht="13.5" customHeight="1">
      <c r="A104" s="327" t="s">
        <v>118</v>
      </c>
      <c r="B104" s="328"/>
      <c r="C104" s="133">
        <v>63</v>
      </c>
      <c r="D104" s="133">
        <v>0</v>
      </c>
      <c r="E104" s="133">
        <v>18</v>
      </c>
      <c r="F104" s="157">
        <v>865</v>
      </c>
      <c r="G104" s="146" t="s">
        <v>52</v>
      </c>
      <c r="H104" s="146" t="s">
        <v>38</v>
      </c>
      <c r="I104" s="146"/>
      <c r="J104" s="146"/>
      <c r="K104" s="146"/>
      <c r="L104" s="128">
        <f>L105</f>
        <v>4000</v>
      </c>
      <c r="M104" s="128">
        <f t="shared" si="22"/>
        <v>4000</v>
      </c>
      <c r="N104" s="128">
        <f t="shared" si="22"/>
        <v>4000</v>
      </c>
    </row>
    <row r="105" spans="1:14" ht="96.75" customHeight="1">
      <c r="A105" s="331" t="s">
        <v>200</v>
      </c>
      <c r="B105" s="332"/>
      <c r="C105" s="54">
        <v>63</v>
      </c>
      <c r="D105" s="54">
        <v>0</v>
      </c>
      <c r="E105" s="54">
        <v>18</v>
      </c>
      <c r="F105" s="212">
        <v>865</v>
      </c>
      <c r="G105" s="140" t="s">
        <v>52</v>
      </c>
      <c r="H105" s="140" t="s">
        <v>38</v>
      </c>
      <c r="I105" s="213" t="s">
        <v>199</v>
      </c>
      <c r="J105" s="214" t="s">
        <v>383</v>
      </c>
      <c r="K105" s="140"/>
      <c r="L105" s="129">
        <f>L106</f>
        <v>4000</v>
      </c>
      <c r="M105" s="129">
        <f t="shared" si="22"/>
        <v>4000</v>
      </c>
      <c r="N105" s="129">
        <f t="shared" si="22"/>
        <v>4000</v>
      </c>
    </row>
    <row r="106" spans="1:14" ht="17.25" customHeight="1">
      <c r="A106" s="59"/>
      <c r="B106" s="61" t="s">
        <v>51</v>
      </c>
      <c r="C106" s="54">
        <v>63</v>
      </c>
      <c r="D106" s="54">
        <v>0</v>
      </c>
      <c r="E106" s="54">
        <v>18</v>
      </c>
      <c r="F106" s="212">
        <v>865</v>
      </c>
      <c r="G106" s="140" t="s">
        <v>52</v>
      </c>
      <c r="H106" s="140" t="s">
        <v>38</v>
      </c>
      <c r="I106" s="213" t="s">
        <v>199</v>
      </c>
      <c r="J106" s="214" t="s">
        <v>383</v>
      </c>
      <c r="K106" s="140" t="s">
        <v>39</v>
      </c>
      <c r="L106" s="129">
        <f>L107</f>
        <v>4000</v>
      </c>
      <c r="M106" s="129">
        <f t="shared" si="22"/>
        <v>4000</v>
      </c>
      <c r="N106" s="130">
        <f t="shared" si="22"/>
        <v>4000</v>
      </c>
    </row>
    <row r="107" spans="1:14" ht="13.5" customHeight="1">
      <c r="A107" s="59"/>
      <c r="B107" s="76" t="s">
        <v>62</v>
      </c>
      <c r="C107" s="54">
        <v>63</v>
      </c>
      <c r="D107" s="54">
        <v>0</v>
      </c>
      <c r="E107" s="54">
        <v>18</v>
      </c>
      <c r="F107" s="212">
        <v>865</v>
      </c>
      <c r="G107" s="140" t="s">
        <v>52</v>
      </c>
      <c r="H107" s="140" t="s">
        <v>38</v>
      </c>
      <c r="I107" s="213" t="s">
        <v>199</v>
      </c>
      <c r="J107" s="214" t="s">
        <v>383</v>
      </c>
      <c r="K107" s="217" t="s">
        <v>28</v>
      </c>
      <c r="L107" s="129">
        <v>4000</v>
      </c>
      <c r="M107" s="129">
        <v>4000</v>
      </c>
      <c r="N107" s="130">
        <v>4000</v>
      </c>
    </row>
    <row r="108" spans="1:14" ht="13.5" customHeight="1" hidden="1">
      <c r="A108" s="59"/>
      <c r="B108" s="231" t="s">
        <v>291</v>
      </c>
      <c r="C108" s="232"/>
      <c r="D108" s="232"/>
      <c r="E108" s="232"/>
      <c r="F108" s="157">
        <v>863</v>
      </c>
      <c r="G108" s="153" t="s">
        <v>292</v>
      </c>
      <c r="H108" s="153"/>
      <c r="I108" s="153"/>
      <c r="J108" s="153"/>
      <c r="K108" s="217"/>
      <c r="L108" s="128">
        <f>L109</f>
        <v>0</v>
      </c>
      <c r="M108" s="128">
        <f aca="true" t="shared" si="23" ref="M108:N110">M109</f>
        <v>0</v>
      </c>
      <c r="N108" s="128">
        <f t="shared" si="23"/>
        <v>0</v>
      </c>
    </row>
    <row r="109" spans="1:14" ht="13.5" customHeight="1" hidden="1">
      <c r="A109" s="59"/>
      <c r="B109" s="233" t="s">
        <v>291</v>
      </c>
      <c r="C109" s="234"/>
      <c r="D109" s="234"/>
      <c r="E109" s="234"/>
      <c r="F109" s="212">
        <v>863</v>
      </c>
      <c r="G109" s="144" t="s">
        <v>292</v>
      </c>
      <c r="H109" s="144" t="s">
        <v>292</v>
      </c>
      <c r="I109" s="144"/>
      <c r="J109" s="144"/>
      <c r="K109" s="217"/>
      <c r="L109" s="129">
        <f>L110</f>
        <v>0</v>
      </c>
      <c r="M109" s="129">
        <f t="shared" si="23"/>
        <v>0</v>
      </c>
      <c r="N109" s="129">
        <f t="shared" si="23"/>
        <v>0</v>
      </c>
    </row>
    <row r="110" spans="1:14" ht="13.5" customHeight="1" hidden="1">
      <c r="A110" s="59"/>
      <c r="B110" s="233" t="s">
        <v>291</v>
      </c>
      <c r="C110" s="234"/>
      <c r="D110" s="234"/>
      <c r="E110" s="234"/>
      <c r="F110" s="212">
        <v>863</v>
      </c>
      <c r="G110" s="144" t="s">
        <v>292</v>
      </c>
      <c r="H110" s="144" t="s">
        <v>292</v>
      </c>
      <c r="I110" s="144" t="s">
        <v>295</v>
      </c>
      <c r="J110" s="144" t="s">
        <v>293</v>
      </c>
      <c r="K110" s="217"/>
      <c r="L110" s="129">
        <f>L111</f>
        <v>0</v>
      </c>
      <c r="M110" s="129">
        <f t="shared" si="23"/>
        <v>0</v>
      </c>
      <c r="N110" s="129">
        <f t="shared" si="23"/>
        <v>0</v>
      </c>
    </row>
    <row r="111" spans="1:14" ht="13.5" customHeight="1" hidden="1">
      <c r="A111" s="59"/>
      <c r="B111" s="233" t="s">
        <v>291</v>
      </c>
      <c r="C111" s="234"/>
      <c r="D111" s="234"/>
      <c r="E111" s="234"/>
      <c r="F111" s="212">
        <v>863</v>
      </c>
      <c r="G111" s="144" t="s">
        <v>292</v>
      </c>
      <c r="H111" s="144" t="s">
        <v>292</v>
      </c>
      <c r="I111" s="144" t="s">
        <v>295</v>
      </c>
      <c r="J111" s="144" t="s">
        <v>293</v>
      </c>
      <c r="K111" s="144" t="s">
        <v>294</v>
      </c>
      <c r="L111" s="129">
        <v>0</v>
      </c>
      <c r="M111" s="129"/>
      <c r="N111" s="129"/>
    </row>
    <row r="112" spans="1:14" ht="14.25" customHeight="1">
      <c r="A112" s="68"/>
      <c r="B112" s="69" t="s">
        <v>29</v>
      </c>
      <c r="C112" s="69"/>
      <c r="D112" s="69"/>
      <c r="E112" s="69"/>
      <c r="F112" s="212"/>
      <c r="G112" s="146"/>
      <c r="H112" s="146"/>
      <c r="I112" s="146"/>
      <c r="J112" s="214"/>
      <c r="K112" s="146"/>
      <c r="L112" s="128">
        <f>L11+L58+L65+L103+L75+L70+L98+L93</f>
        <v>3026041</v>
      </c>
      <c r="M112" s="128">
        <f>M11+M58+M65+M103+M75+M70+M98+M93</f>
        <v>3100017</v>
      </c>
      <c r="N112" s="128">
        <f>N11+N58+N65+N103+N75+N70+N98+N93</f>
        <v>3189581</v>
      </c>
    </row>
  </sheetData>
  <sheetProtection/>
  <mergeCells count="27">
    <mergeCell ref="A103:B103"/>
    <mergeCell ref="A104:B104"/>
    <mergeCell ref="A105:B105"/>
    <mergeCell ref="A72:B72"/>
    <mergeCell ref="A76:B76"/>
    <mergeCell ref="A77:B77"/>
    <mergeCell ref="A80:B80"/>
    <mergeCell ref="A81:B81"/>
    <mergeCell ref="A87:B87"/>
    <mergeCell ref="A75:B75"/>
    <mergeCell ref="A48:B48"/>
    <mergeCell ref="F2:N2"/>
    <mergeCell ref="F3:L3"/>
    <mergeCell ref="F4:N4"/>
    <mergeCell ref="A6:N6"/>
    <mergeCell ref="A8:B8"/>
    <mergeCell ref="A11:B11"/>
    <mergeCell ref="A70:B70"/>
    <mergeCell ref="A71:B71"/>
    <mergeCell ref="A12:B12"/>
    <mergeCell ref="A16:B16"/>
    <mergeCell ref="A45:B45"/>
    <mergeCell ref="B17:C17"/>
    <mergeCell ref="A52:B52"/>
    <mergeCell ref="B27:C27"/>
    <mergeCell ref="A20:B20"/>
    <mergeCell ref="A44:B44"/>
  </mergeCells>
  <printOptions/>
  <pageMargins left="0.5511811023622047" right="0.4330708661417323" top="0.5118110236220472" bottom="0.54" header="0.75" footer="0.74"/>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tabColor theme="0"/>
  </sheetPr>
  <dimension ref="A1:S118"/>
  <sheetViews>
    <sheetView zoomScalePageLayoutView="0" workbookViewId="0" topLeftCell="B96">
      <selection activeCell="B118" sqref="B118"/>
    </sheetView>
  </sheetViews>
  <sheetFormatPr defaultColWidth="9.140625" defaultRowHeight="12.75"/>
  <cols>
    <col min="1" max="1" width="2.421875" style="28" hidden="1" customWidth="1"/>
    <col min="2" max="2" width="46.57421875" style="29" customWidth="1"/>
    <col min="3" max="3" width="4.8515625" style="29" hidden="1" customWidth="1"/>
    <col min="4" max="5" width="6.28125" style="29" hidden="1" customWidth="1"/>
    <col min="6" max="6" width="4.7109375" style="137" hidden="1" customWidth="1"/>
    <col min="7" max="7" width="3.57421875" style="227" customWidth="1"/>
    <col min="8" max="8" width="3.7109375" style="227" customWidth="1"/>
    <col min="9" max="9" width="6.57421875" style="227" hidden="1" customWidth="1"/>
    <col min="10" max="10" width="12.7109375" style="227" customWidth="1"/>
    <col min="11" max="11" width="4.421875" style="35" customWidth="1"/>
    <col min="12" max="12" width="12.140625" style="35" customWidth="1"/>
    <col min="13" max="14" width="12.140625" style="28" customWidth="1"/>
    <col min="15" max="15" width="0.2890625" style="28" customWidth="1"/>
    <col min="16" max="16" width="9.00390625" style="28" hidden="1" customWidth="1"/>
    <col min="17" max="19" width="14.57421875" style="28" hidden="1" customWidth="1"/>
    <col min="20" max="16384" width="9.140625" style="28" customWidth="1"/>
  </cols>
  <sheetData>
    <row r="1" spans="6:12" ht="12.75" hidden="1">
      <c r="F1" s="37" t="s">
        <v>70</v>
      </c>
      <c r="G1" s="3"/>
      <c r="H1" s="3"/>
      <c r="I1" s="3"/>
      <c r="J1" s="3"/>
      <c r="K1" s="3"/>
      <c r="L1" s="3"/>
    </row>
    <row r="2" spans="6:14" ht="55.5" customHeight="1" hidden="1">
      <c r="F2" s="336" t="s">
        <v>160</v>
      </c>
      <c r="G2" s="336"/>
      <c r="H2" s="336"/>
      <c r="I2" s="336"/>
      <c r="J2" s="336"/>
      <c r="K2" s="336"/>
      <c r="L2" s="336"/>
      <c r="M2" s="336"/>
      <c r="N2" s="336"/>
    </row>
    <row r="3" spans="6:14" ht="13.5" customHeight="1">
      <c r="F3" s="337" t="s">
        <v>165</v>
      </c>
      <c r="G3" s="337"/>
      <c r="H3" s="337"/>
      <c r="I3" s="337"/>
      <c r="J3" s="337"/>
      <c r="K3" s="337"/>
      <c r="L3" s="337"/>
      <c r="M3" s="39"/>
      <c r="N3" s="39"/>
    </row>
    <row r="4" spans="6:14" ht="36.75" customHeight="1">
      <c r="F4" s="338" t="s">
        <v>341</v>
      </c>
      <c r="G4" s="338"/>
      <c r="H4" s="338"/>
      <c r="I4" s="338"/>
      <c r="J4" s="338"/>
      <c r="K4" s="338"/>
      <c r="L4" s="338"/>
      <c r="M4" s="338"/>
      <c r="N4" s="338"/>
    </row>
    <row r="5" spans="6:14" ht="9" customHeight="1">
      <c r="F5" s="204"/>
      <c r="G5" s="40"/>
      <c r="H5" s="40"/>
      <c r="I5" s="40"/>
      <c r="J5" s="40"/>
      <c r="K5" s="40"/>
      <c r="L5" s="40"/>
      <c r="M5" s="40"/>
      <c r="N5" s="40"/>
    </row>
    <row r="6" spans="1:14" ht="40.5" customHeight="1">
      <c r="A6" s="339" t="s">
        <v>321</v>
      </c>
      <c r="B6" s="339"/>
      <c r="C6" s="339"/>
      <c r="D6" s="339"/>
      <c r="E6" s="339"/>
      <c r="F6" s="339"/>
      <c r="G6" s="339"/>
      <c r="H6" s="339"/>
      <c r="I6" s="339"/>
      <c r="J6" s="339"/>
      <c r="K6" s="339"/>
      <c r="L6" s="339"/>
      <c r="M6" s="339"/>
      <c r="N6" s="339"/>
    </row>
    <row r="7" spans="1:14" ht="15" customHeight="1">
      <c r="A7" s="30"/>
      <c r="B7" s="30"/>
      <c r="C7" s="33"/>
      <c r="D7" s="33"/>
      <c r="E7" s="33"/>
      <c r="G7" s="30"/>
      <c r="H7" s="30"/>
      <c r="I7" s="30"/>
      <c r="J7" s="30"/>
      <c r="K7" s="30"/>
      <c r="M7" s="30"/>
      <c r="N7" s="205" t="s">
        <v>219</v>
      </c>
    </row>
    <row r="8" spans="1:14" s="42" customFormat="1" ht="24" customHeight="1">
      <c r="A8" s="340" t="s">
        <v>31</v>
      </c>
      <c r="B8" s="341"/>
      <c r="C8" s="41" t="s">
        <v>81</v>
      </c>
      <c r="D8" s="41" t="s">
        <v>82</v>
      </c>
      <c r="E8" s="41" t="s">
        <v>178</v>
      </c>
      <c r="F8" s="206" t="s">
        <v>83</v>
      </c>
      <c r="G8" s="207" t="s">
        <v>32</v>
      </c>
      <c r="H8" s="207" t="s">
        <v>33</v>
      </c>
      <c r="I8" s="207" t="s">
        <v>84</v>
      </c>
      <c r="J8" s="207" t="s">
        <v>34</v>
      </c>
      <c r="K8" s="138" t="s">
        <v>35</v>
      </c>
      <c r="L8" s="41" t="s">
        <v>271</v>
      </c>
      <c r="M8" s="41" t="s">
        <v>274</v>
      </c>
      <c r="N8" s="41" t="s">
        <v>340</v>
      </c>
    </row>
    <row r="9" spans="1:14" s="42" customFormat="1" ht="21" customHeight="1" hidden="1">
      <c r="A9" s="41"/>
      <c r="B9" s="139" t="s">
        <v>222</v>
      </c>
      <c r="C9" s="208">
        <v>63</v>
      </c>
      <c r="D9" s="41"/>
      <c r="E9" s="41"/>
      <c r="F9" s="209"/>
      <c r="G9" s="138"/>
      <c r="H9" s="138"/>
      <c r="I9" s="138"/>
      <c r="J9" s="138"/>
      <c r="K9" s="138"/>
      <c r="L9" s="45">
        <f>L10</f>
        <v>4000</v>
      </c>
      <c r="M9" s="45">
        <f>M10</f>
        <v>4000</v>
      </c>
      <c r="N9" s="45">
        <f>N10</f>
        <v>4000</v>
      </c>
    </row>
    <row r="10" spans="1:14" s="42" customFormat="1" ht="17.25" customHeight="1" hidden="1">
      <c r="A10" s="54"/>
      <c r="B10" s="55" t="s">
        <v>86</v>
      </c>
      <c r="C10" s="133">
        <v>63</v>
      </c>
      <c r="D10" s="133">
        <v>0</v>
      </c>
      <c r="E10" s="133">
        <v>11</v>
      </c>
      <c r="F10" s="210">
        <v>863</v>
      </c>
      <c r="G10" s="140"/>
      <c r="H10" s="140"/>
      <c r="I10" s="140"/>
      <c r="J10" s="140"/>
      <c r="K10" s="140"/>
      <c r="L10" s="127">
        <f>L109</f>
        <v>4000</v>
      </c>
      <c r="M10" s="127">
        <f>M109</f>
        <v>4000</v>
      </c>
      <c r="N10" s="127">
        <f>N109</f>
        <v>4000</v>
      </c>
    </row>
    <row r="11" spans="1:19" s="31" customFormat="1" ht="15.75" customHeight="1">
      <c r="A11" s="329" t="s">
        <v>36</v>
      </c>
      <c r="B11" s="330"/>
      <c r="C11" s="133">
        <v>63</v>
      </c>
      <c r="D11" s="133">
        <v>0</v>
      </c>
      <c r="E11" s="133">
        <v>11</v>
      </c>
      <c r="F11" s="157">
        <v>863</v>
      </c>
      <c r="G11" s="146" t="s">
        <v>37</v>
      </c>
      <c r="H11" s="211"/>
      <c r="I11" s="211"/>
      <c r="J11" s="211"/>
      <c r="K11" s="211"/>
      <c r="L11" s="128">
        <f>L16+L44+L48+L12+L33+L40</f>
        <v>1584800</v>
      </c>
      <c r="M11" s="128">
        <f>M16+M44+M48+M12+M33+M40</f>
        <v>1571488</v>
      </c>
      <c r="N11" s="128">
        <f>N16+N44+N48+N12+N33+N40</f>
        <v>1616288</v>
      </c>
      <c r="P11" s="31">
        <v>120</v>
      </c>
      <c r="Q11" s="247">
        <f>L15+L22+L65</f>
        <v>912806</v>
      </c>
      <c r="R11" s="247">
        <f>M15+M22+M65</f>
        <v>913606</v>
      </c>
      <c r="S11" s="247">
        <f>N15+N22+N65</f>
        <v>916806</v>
      </c>
    </row>
    <row r="12" spans="1:19" ht="36.75" customHeight="1" hidden="1">
      <c r="A12" s="327" t="s">
        <v>56</v>
      </c>
      <c r="B12" s="328"/>
      <c r="C12" s="133">
        <v>63</v>
      </c>
      <c r="D12" s="133">
        <v>0</v>
      </c>
      <c r="E12" s="133">
        <v>11</v>
      </c>
      <c r="F12" s="157">
        <v>863</v>
      </c>
      <c r="G12" s="152" t="s">
        <v>37</v>
      </c>
      <c r="H12" s="152" t="s">
        <v>38</v>
      </c>
      <c r="I12" s="152"/>
      <c r="J12" s="152"/>
      <c r="K12" s="140"/>
      <c r="L12" s="129">
        <f>L13</f>
        <v>0</v>
      </c>
      <c r="M12" s="129">
        <f>M13</f>
        <v>0</v>
      </c>
      <c r="N12" s="129">
        <f>N13</f>
        <v>0</v>
      </c>
      <c r="P12" s="28">
        <v>240</v>
      </c>
      <c r="Q12" s="248">
        <f>L24+L67</f>
        <v>214791</v>
      </c>
      <c r="R12" s="248">
        <f>M24+M67</f>
        <v>157097</v>
      </c>
      <c r="S12" s="248">
        <f>N24+N67</f>
        <v>157050</v>
      </c>
    </row>
    <row r="13" spans="1:19" ht="24.75" customHeight="1" hidden="1">
      <c r="A13" s="70" t="s">
        <v>88</v>
      </c>
      <c r="B13" s="63" t="s">
        <v>226</v>
      </c>
      <c r="C13" s="54">
        <v>63</v>
      </c>
      <c r="D13" s="54">
        <v>0</v>
      </c>
      <c r="E13" s="54">
        <v>11</v>
      </c>
      <c r="F13" s="212">
        <v>863</v>
      </c>
      <c r="G13" s="213" t="s">
        <v>37</v>
      </c>
      <c r="H13" s="213" t="s">
        <v>38</v>
      </c>
      <c r="I13" s="213" t="s">
        <v>227</v>
      </c>
      <c r="J13" s="214" t="s">
        <v>225</v>
      </c>
      <c r="K13" s="215" t="s">
        <v>89</v>
      </c>
      <c r="L13" s="129">
        <f aca="true" t="shared" si="0" ref="L13:N14">L14</f>
        <v>0</v>
      </c>
      <c r="M13" s="129">
        <f t="shared" si="0"/>
        <v>0</v>
      </c>
      <c r="N13" s="129">
        <f t="shared" si="0"/>
        <v>0</v>
      </c>
      <c r="P13" s="28">
        <v>850</v>
      </c>
      <c r="Q13" s="248">
        <f>L26</f>
        <v>4500</v>
      </c>
      <c r="R13" s="248">
        <f>M26</f>
        <v>4500</v>
      </c>
      <c r="S13" s="248">
        <f>N26</f>
        <v>4500</v>
      </c>
    </row>
    <row r="14" spans="1:14" ht="61.5" customHeight="1" hidden="1">
      <c r="A14" s="46" t="s">
        <v>87</v>
      </c>
      <c r="B14" s="46" t="s">
        <v>87</v>
      </c>
      <c r="C14" s="54">
        <v>63</v>
      </c>
      <c r="D14" s="54">
        <v>0</v>
      </c>
      <c r="E14" s="54">
        <v>11</v>
      </c>
      <c r="F14" s="212">
        <v>863</v>
      </c>
      <c r="G14" s="213" t="s">
        <v>37</v>
      </c>
      <c r="H14" s="213" t="s">
        <v>38</v>
      </c>
      <c r="I14" s="213" t="s">
        <v>227</v>
      </c>
      <c r="J14" s="214" t="s">
        <v>225</v>
      </c>
      <c r="K14" s="214" t="s">
        <v>19</v>
      </c>
      <c r="L14" s="129">
        <f t="shared" si="0"/>
        <v>0</v>
      </c>
      <c r="M14" s="129">
        <f t="shared" si="0"/>
        <v>0</v>
      </c>
      <c r="N14" s="129">
        <f t="shared" si="0"/>
        <v>0</v>
      </c>
    </row>
    <row r="15" spans="1:19" ht="24.75" customHeight="1" hidden="1">
      <c r="A15" s="46" t="s">
        <v>90</v>
      </c>
      <c r="B15" s="46" t="s">
        <v>90</v>
      </c>
      <c r="C15" s="54">
        <v>63</v>
      </c>
      <c r="D15" s="54">
        <v>0</v>
      </c>
      <c r="E15" s="54">
        <v>11</v>
      </c>
      <c r="F15" s="212">
        <v>863</v>
      </c>
      <c r="G15" s="140" t="s">
        <v>37</v>
      </c>
      <c r="H15" s="140" t="s">
        <v>38</v>
      </c>
      <c r="I15" s="213" t="s">
        <v>227</v>
      </c>
      <c r="J15" s="214" t="s">
        <v>225</v>
      </c>
      <c r="K15" s="214" t="s">
        <v>20</v>
      </c>
      <c r="L15" s="129"/>
      <c r="M15" s="129"/>
      <c r="N15" s="129"/>
      <c r="Q15" s="248">
        <f>L12+L16-L27-L30+L61</f>
        <v>1599497</v>
      </c>
      <c r="R15" s="248">
        <f>M12+M16-M27-M30+M61</f>
        <v>1542603</v>
      </c>
      <c r="S15" s="248">
        <f>N12+N16-N27-N30+N61</f>
        <v>1545756</v>
      </c>
    </row>
    <row r="16" spans="1:19" s="32" customFormat="1" ht="50.25" customHeight="1">
      <c r="A16" s="329" t="s">
        <v>41</v>
      </c>
      <c r="B16" s="330"/>
      <c r="C16" s="133">
        <v>63</v>
      </c>
      <c r="D16" s="133">
        <v>0</v>
      </c>
      <c r="E16" s="133">
        <v>11</v>
      </c>
      <c r="F16" s="157">
        <v>863</v>
      </c>
      <c r="G16" s="146" t="s">
        <v>37</v>
      </c>
      <c r="H16" s="146" t="s">
        <v>42</v>
      </c>
      <c r="I16" s="146"/>
      <c r="J16" s="146"/>
      <c r="K16" s="146"/>
      <c r="L16" s="128">
        <f>L20+L27+L30+L17</f>
        <v>1528618</v>
      </c>
      <c r="M16" s="128">
        <f>M20+M27+M30+M17</f>
        <v>1471006</v>
      </c>
      <c r="N16" s="128">
        <f>N20+N27+N30+N17</f>
        <v>1471006</v>
      </c>
      <c r="P16" s="32">
        <v>240</v>
      </c>
      <c r="Q16" s="249">
        <f>L24+L29+L67+L72+L80+L85+L89</f>
        <v>1452653</v>
      </c>
      <c r="R16" s="249">
        <f>M24+M29+M67+M72+M80+M85+M89</f>
        <v>1453617</v>
      </c>
      <c r="S16" s="249">
        <f>N24+N29+N67+N72+N80+N85+N89</f>
        <v>1529881</v>
      </c>
    </row>
    <row r="17" spans="1:19" s="32" customFormat="1" ht="40.5" customHeight="1">
      <c r="A17" s="116"/>
      <c r="B17" s="333" t="s">
        <v>319</v>
      </c>
      <c r="C17" s="333"/>
      <c r="D17" s="133"/>
      <c r="E17" s="133"/>
      <c r="F17" s="212">
        <v>863</v>
      </c>
      <c r="G17" s="140" t="s">
        <v>37</v>
      </c>
      <c r="H17" s="140" t="s">
        <v>42</v>
      </c>
      <c r="I17" s="213" t="s">
        <v>189</v>
      </c>
      <c r="J17" s="214" t="s">
        <v>356</v>
      </c>
      <c r="K17" s="140"/>
      <c r="L17" s="129">
        <f aca="true" t="shared" si="1" ref="L17:N18">L18</f>
        <v>467400</v>
      </c>
      <c r="M17" s="129">
        <f t="shared" si="1"/>
        <v>467400</v>
      </c>
      <c r="N17" s="129">
        <f t="shared" si="1"/>
        <v>467400</v>
      </c>
      <c r="Q17" s="249"/>
      <c r="R17" s="249"/>
      <c r="S17" s="249"/>
    </row>
    <row r="18" spans="1:19" s="32" customFormat="1" ht="50.25" customHeight="1">
      <c r="A18" s="116"/>
      <c r="B18" s="113" t="s">
        <v>87</v>
      </c>
      <c r="C18" s="133"/>
      <c r="D18" s="133"/>
      <c r="E18" s="133"/>
      <c r="F18" s="212">
        <v>863</v>
      </c>
      <c r="G18" s="213" t="s">
        <v>37</v>
      </c>
      <c r="H18" s="213" t="s">
        <v>42</v>
      </c>
      <c r="I18" s="213" t="s">
        <v>189</v>
      </c>
      <c r="J18" s="214" t="s">
        <v>356</v>
      </c>
      <c r="K18" s="140" t="s">
        <v>19</v>
      </c>
      <c r="L18" s="129">
        <f t="shared" si="1"/>
        <v>467400</v>
      </c>
      <c r="M18" s="129">
        <f t="shared" si="1"/>
        <v>467400</v>
      </c>
      <c r="N18" s="129">
        <f t="shared" si="1"/>
        <v>467400</v>
      </c>
      <c r="Q18" s="249"/>
      <c r="R18" s="249"/>
      <c r="S18" s="249"/>
    </row>
    <row r="19" spans="1:19" s="32" customFormat="1" ht="24.75" customHeight="1">
      <c r="A19" s="116"/>
      <c r="B19" s="113" t="s">
        <v>90</v>
      </c>
      <c r="C19" s="133"/>
      <c r="D19" s="133"/>
      <c r="E19" s="133"/>
      <c r="F19" s="212">
        <v>863</v>
      </c>
      <c r="G19" s="140" t="s">
        <v>37</v>
      </c>
      <c r="H19" s="140" t="s">
        <v>42</v>
      </c>
      <c r="I19" s="213" t="s">
        <v>189</v>
      </c>
      <c r="J19" s="214" t="s">
        <v>356</v>
      </c>
      <c r="K19" s="140" t="s">
        <v>20</v>
      </c>
      <c r="L19" s="129">
        <f>'6.ВС'!L19</f>
        <v>467400</v>
      </c>
      <c r="M19" s="129">
        <f>'6.ВС'!M19</f>
        <v>467400</v>
      </c>
      <c r="N19" s="129">
        <f>'6.ВС'!N19</f>
        <v>467400</v>
      </c>
      <c r="Q19" s="249"/>
      <c r="R19" s="249"/>
      <c r="S19" s="249"/>
    </row>
    <row r="20" spans="1:14" ht="24.75" customHeight="1">
      <c r="A20" s="334" t="s">
        <v>91</v>
      </c>
      <c r="B20" s="335"/>
      <c r="C20" s="54">
        <v>63</v>
      </c>
      <c r="D20" s="54">
        <v>0</v>
      </c>
      <c r="E20" s="54">
        <v>11</v>
      </c>
      <c r="F20" s="212">
        <v>863</v>
      </c>
      <c r="G20" s="140" t="s">
        <v>37</v>
      </c>
      <c r="H20" s="140" t="s">
        <v>42</v>
      </c>
      <c r="I20" s="213" t="s">
        <v>189</v>
      </c>
      <c r="J20" s="214" t="s">
        <v>357</v>
      </c>
      <c r="K20" s="140"/>
      <c r="L20" s="129">
        <f>L21+L23+L25</f>
        <v>1051218</v>
      </c>
      <c r="M20" s="129">
        <f>M21+M23+M25</f>
        <v>993606</v>
      </c>
      <c r="N20" s="129">
        <f>N21+N23+N25</f>
        <v>993606</v>
      </c>
    </row>
    <row r="21" spans="1:14" ht="62.25" customHeight="1">
      <c r="A21" s="63"/>
      <c r="B21" s="46" t="s">
        <v>87</v>
      </c>
      <c r="C21" s="54">
        <v>63</v>
      </c>
      <c r="D21" s="54">
        <v>0</v>
      </c>
      <c r="E21" s="54">
        <v>11</v>
      </c>
      <c r="F21" s="212">
        <v>863</v>
      </c>
      <c r="G21" s="213" t="s">
        <v>37</v>
      </c>
      <c r="H21" s="213" t="s">
        <v>42</v>
      </c>
      <c r="I21" s="213" t="s">
        <v>189</v>
      </c>
      <c r="J21" s="214" t="s">
        <v>357</v>
      </c>
      <c r="K21" s="140" t="s">
        <v>19</v>
      </c>
      <c r="L21" s="129">
        <f>L22</f>
        <v>833106</v>
      </c>
      <c r="M21" s="129">
        <f>M22</f>
        <v>833106</v>
      </c>
      <c r="N21" s="129">
        <f>N22</f>
        <v>833106</v>
      </c>
    </row>
    <row r="22" spans="1:14" ht="24.75" customHeight="1">
      <c r="A22" s="59"/>
      <c r="B22" s="46" t="s">
        <v>90</v>
      </c>
      <c r="C22" s="54">
        <v>63</v>
      </c>
      <c r="D22" s="54">
        <v>0</v>
      </c>
      <c r="E22" s="54">
        <v>11</v>
      </c>
      <c r="F22" s="212">
        <v>863</v>
      </c>
      <c r="G22" s="140" t="s">
        <v>37</v>
      </c>
      <c r="H22" s="140" t="s">
        <v>42</v>
      </c>
      <c r="I22" s="213" t="s">
        <v>189</v>
      </c>
      <c r="J22" s="214" t="s">
        <v>357</v>
      </c>
      <c r="K22" s="140" t="s">
        <v>20</v>
      </c>
      <c r="L22" s="129">
        <f>'6.ВС'!L22</f>
        <v>833106</v>
      </c>
      <c r="M22" s="129">
        <f>'6.ВС'!M22</f>
        <v>833106</v>
      </c>
      <c r="N22" s="129">
        <f>'6.ВС'!N22</f>
        <v>833106</v>
      </c>
    </row>
    <row r="23" spans="1:14" ht="24.75" customHeight="1">
      <c r="A23" s="59"/>
      <c r="B23" s="115" t="s">
        <v>174</v>
      </c>
      <c r="C23" s="54">
        <v>63</v>
      </c>
      <c r="D23" s="54">
        <v>0</v>
      </c>
      <c r="E23" s="54">
        <v>11</v>
      </c>
      <c r="F23" s="216">
        <v>863</v>
      </c>
      <c r="G23" s="217" t="s">
        <v>37</v>
      </c>
      <c r="H23" s="217" t="s">
        <v>42</v>
      </c>
      <c r="I23" s="213" t="s">
        <v>189</v>
      </c>
      <c r="J23" s="214" t="s">
        <v>357</v>
      </c>
      <c r="K23" s="217" t="s">
        <v>21</v>
      </c>
      <c r="L23" s="129">
        <f>L24</f>
        <v>213612</v>
      </c>
      <c r="M23" s="129">
        <f>M24</f>
        <v>156000</v>
      </c>
      <c r="N23" s="129">
        <f>N24</f>
        <v>156000</v>
      </c>
    </row>
    <row r="24" spans="1:14" ht="28.5" customHeight="1">
      <c r="A24" s="59"/>
      <c r="B24" s="47" t="s">
        <v>92</v>
      </c>
      <c r="C24" s="54">
        <v>63</v>
      </c>
      <c r="D24" s="54">
        <v>0</v>
      </c>
      <c r="E24" s="54">
        <v>11</v>
      </c>
      <c r="F24" s="216">
        <v>863</v>
      </c>
      <c r="G24" s="217" t="s">
        <v>37</v>
      </c>
      <c r="H24" s="217" t="s">
        <v>42</v>
      </c>
      <c r="I24" s="213" t="s">
        <v>189</v>
      </c>
      <c r="J24" s="214" t="s">
        <v>357</v>
      </c>
      <c r="K24" s="217" t="s">
        <v>22</v>
      </c>
      <c r="L24" s="129">
        <f>'6.ВС'!L24</f>
        <v>213612</v>
      </c>
      <c r="M24" s="129">
        <f>'6.ВС'!M24</f>
        <v>156000</v>
      </c>
      <c r="N24" s="129">
        <f>'6.ВС'!N24</f>
        <v>156000</v>
      </c>
    </row>
    <row r="25" spans="1:14" ht="15.75" customHeight="1">
      <c r="A25" s="59"/>
      <c r="B25" s="218" t="s">
        <v>23</v>
      </c>
      <c r="C25" s="54">
        <v>63</v>
      </c>
      <c r="D25" s="54">
        <v>0</v>
      </c>
      <c r="E25" s="54">
        <v>11</v>
      </c>
      <c r="F25" s="212">
        <v>863</v>
      </c>
      <c r="G25" s="140" t="s">
        <v>37</v>
      </c>
      <c r="H25" s="140" t="s">
        <v>42</v>
      </c>
      <c r="I25" s="213" t="s">
        <v>189</v>
      </c>
      <c r="J25" s="214" t="s">
        <v>357</v>
      </c>
      <c r="K25" s="140" t="s">
        <v>24</v>
      </c>
      <c r="L25" s="129">
        <f>L26</f>
        <v>4500</v>
      </c>
      <c r="M25" s="129">
        <f>M26</f>
        <v>4500</v>
      </c>
      <c r="N25" s="129">
        <f>N26</f>
        <v>4500</v>
      </c>
    </row>
    <row r="26" spans="1:14" ht="15.75" customHeight="1">
      <c r="A26" s="59"/>
      <c r="B26" s="114" t="s">
        <v>170</v>
      </c>
      <c r="C26" s="54">
        <v>63</v>
      </c>
      <c r="D26" s="54">
        <v>0</v>
      </c>
      <c r="E26" s="54">
        <v>11</v>
      </c>
      <c r="F26" s="212">
        <v>863</v>
      </c>
      <c r="G26" s="140" t="s">
        <v>37</v>
      </c>
      <c r="H26" s="140" t="s">
        <v>42</v>
      </c>
      <c r="I26" s="213" t="s">
        <v>189</v>
      </c>
      <c r="J26" s="214" t="s">
        <v>357</v>
      </c>
      <c r="K26" s="140" t="s">
        <v>171</v>
      </c>
      <c r="L26" s="129">
        <f>'6.ВС'!L26</f>
        <v>4500</v>
      </c>
      <c r="M26" s="129">
        <f>'6.ВС'!M26</f>
        <v>4500</v>
      </c>
      <c r="N26" s="129">
        <f>'6.ВС'!N26</f>
        <v>4500</v>
      </c>
    </row>
    <row r="27" spans="1:14" ht="25.5" customHeight="1">
      <c r="A27" s="59"/>
      <c r="B27" s="334" t="s">
        <v>281</v>
      </c>
      <c r="C27" s="335"/>
      <c r="D27" s="54"/>
      <c r="E27" s="54"/>
      <c r="F27" s="216">
        <v>863</v>
      </c>
      <c r="G27" s="217" t="s">
        <v>37</v>
      </c>
      <c r="H27" s="217" t="s">
        <v>42</v>
      </c>
      <c r="I27" s="213" t="s">
        <v>283</v>
      </c>
      <c r="J27" s="214" t="s">
        <v>358</v>
      </c>
      <c r="K27" s="140"/>
      <c r="L27" s="129">
        <f aca="true" t="shared" si="2" ref="L27:N28">L28</f>
        <v>5000</v>
      </c>
      <c r="M27" s="129">
        <f t="shared" si="2"/>
        <v>5000</v>
      </c>
      <c r="N27" s="129">
        <f t="shared" si="2"/>
        <v>5000</v>
      </c>
    </row>
    <row r="28" spans="1:14" ht="24.75" customHeight="1">
      <c r="A28" s="59"/>
      <c r="B28" s="115" t="s">
        <v>174</v>
      </c>
      <c r="C28" s="54">
        <v>63</v>
      </c>
      <c r="D28" s="54">
        <v>0</v>
      </c>
      <c r="E28" s="54">
        <v>11</v>
      </c>
      <c r="F28" s="216">
        <v>863</v>
      </c>
      <c r="G28" s="217" t="s">
        <v>37</v>
      </c>
      <c r="H28" s="217" t="s">
        <v>42</v>
      </c>
      <c r="I28" s="213" t="s">
        <v>283</v>
      </c>
      <c r="J28" s="214" t="s">
        <v>358</v>
      </c>
      <c r="K28" s="217" t="s">
        <v>21</v>
      </c>
      <c r="L28" s="129">
        <f t="shared" si="2"/>
        <v>5000</v>
      </c>
      <c r="M28" s="129">
        <f t="shared" si="2"/>
        <v>5000</v>
      </c>
      <c r="N28" s="129">
        <f t="shared" si="2"/>
        <v>5000</v>
      </c>
    </row>
    <row r="29" spans="1:14" ht="24.75" customHeight="1">
      <c r="A29" s="59"/>
      <c r="B29" s="47" t="s">
        <v>92</v>
      </c>
      <c r="C29" s="54">
        <v>63</v>
      </c>
      <c r="D29" s="54">
        <v>0</v>
      </c>
      <c r="E29" s="54">
        <v>11</v>
      </c>
      <c r="F29" s="216">
        <v>863</v>
      </c>
      <c r="G29" s="217" t="s">
        <v>37</v>
      </c>
      <c r="H29" s="217" t="s">
        <v>42</v>
      </c>
      <c r="I29" s="213" t="s">
        <v>283</v>
      </c>
      <c r="J29" s="214" t="s">
        <v>358</v>
      </c>
      <c r="K29" s="217" t="s">
        <v>22</v>
      </c>
      <c r="L29" s="252">
        <f>'6.ВС'!L29</f>
        <v>5000</v>
      </c>
      <c r="M29" s="252">
        <f>'6.ВС'!M29</f>
        <v>5000</v>
      </c>
      <c r="N29" s="252">
        <f>'6.ВС'!N29</f>
        <v>5000</v>
      </c>
    </row>
    <row r="30" spans="1:14" ht="15.75" customHeight="1">
      <c r="A30" s="59"/>
      <c r="B30" s="218" t="s">
        <v>229</v>
      </c>
      <c r="C30" s="54">
        <v>63</v>
      </c>
      <c r="D30" s="54">
        <v>0</v>
      </c>
      <c r="E30" s="54">
        <v>11</v>
      </c>
      <c r="F30" s="212">
        <v>863</v>
      </c>
      <c r="G30" s="140" t="s">
        <v>37</v>
      </c>
      <c r="H30" s="140" t="s">
        <v>42</v>
      </c>
      <c r="I30" s="213" t="s">
        <v>189</v>
      </c>
      <c r="J30" s="214" t="s">
        <v>359</v>
      </c>
      <c r="K30" s="140"/>
      <c r="L30" s="129">
        <f aca="true" t="shared" si="3" ref="L30:N31">L31</f>
        <v>5000</v>
      </c>
      <c r="M30" s="129">
        <f t="shared" si="3"/>
        <v>5000</v>
      </c>
      <c r="N30" s="129">
        <f t="shared" si="3"/>
        <v>5000</v>
      </c>
    </row>
    <row r="31" spans="1:14" ht="15.75" customHeight="1">
      <c r="A31" s="59"/>
      <c r="B31" s="218" t="s">
        <v>23</v>
      </c>
      <c r="C31" s="54">
        <v>63</v>
      </c>
      <c r="D31" s="54">
        <v>0</v>
      </c>
      <c r="E31" s="54">
        <v>11</v>
      </c>
      <c r="F31" s="212">
        <v>863</v>
      </c>
      <c r="G31" s="140" t="s">
        <v>37</v>
      </c>
      <c r="H31" s="140" t="s">
        <v>42</v>
      </c>
      <c r="I31" s="213" t="s">
        <v>189</v>
      </c>
      <c r="J31" s="214" t="s">
        <v>359</v>
      </c>
      <c r="K31" s="140" t="s">
        <v>24</v>
      </c>
      <c r="L31" s="129">
        <f t="shared" si="3"/>
        <v>5000</v>
      </c>
      <c r="M31" s="129">
        <f t="shared" si="3"/>
        <v>5000</v>
      </c>
      <c r="N31" s="129">
        <f t="shared" si="3"/>
        <v>5000</v>
      </c>
    </row>
    <row r="32" spans="1:14" ht="15.75" customHeight="1">
      <c r="A32" s="59"/>
      <c r="B32" s="114" t="s">
        <v>170</v>
      </c>
      <c r="C32" s="54">
        <v>63</v>
      </c>
      <c r="D32" s="54">
        <v>0</v>
      </c>
      <c r="E32" s="54">
        <v>11</v>
      </c>
      <c r="F32" s="212">
        <v>863</v>
      </c>
      <c r="G32" s="140" t="s">
        <v>37</v>
      </c>
      <c r="H32" s="140" t="s">
        <v>42</v>
      </c>
      <c r="I32" s="213" t="s">
        <v>189</v>
      </c>
      <c r="J32" s="214" t="s">
        <v>359</v>
      </c>
      <c r="K32" s="140" t="s">
        <v>171</v>
      </c>
      <c r="L32" s="129">
        <v>5000</v>
      </c>
      <c r="M32" s="129">
        <v>5000</v>
      </c>
      <c r="N32" s="129">
        <v>5000</v>
      </c>
    </row>
    <row r="33" spans="1:14" s="32" customFormat="1" ht="39" customHeight="1">
      <c r="A33" s="219" t="s">
        <v>93</v>
      </c>
      <c r="B33" s="219" t="s">
        <v>93</v>
      </c>
      <c r="C33" s="133">
        <v>63</v>
      </c>
      <c r="D33" s="133">
        <v>0</v>
      </c>
      <c r="E33" s="133">
        <v>11</v>
      </c>
      <c r="F33" s="157">
        <v>863</v>
      </c>
      <c r="G33" s="146" t="s">
        <v>37</v>
      </c>
      <c r="H33" s="146" t="s">
        <v>25</v>
      </c>
      <c r="I33" s="146"/>
      <c r="J33" s="146"/>
      <c r="K33" s="146"/>
      <c r="L33" s="128">
        <f>L34+L37</f>
        <v>2300</v>
      </c>
      <c r="M33" s="128">
        <f>M34+M37</f>
        <v>2300</v>
      </c>
      <c r="N33" s="128">
        <f>N34+N37</f>
        <v>2300</v>
      </c>
    </row>
    <row r="34" spans="1:14" s="32" customFormat="1" ht="60" customHeight="1">
      <c r="A34" s="70" t="s">
        <v>94</v>
      </c>
      <c r="B34" s="75" t="s">
        <v>195</v>
      </c>
      <c r="C34" s="54">
        <v>63</v>
      </c>
      <c r="D34" s="54">
        <v>0</v>
      </c>
      <c r="E34" s="54">
        <v>11</v>
      </c>
      <c r="F34" s="212">
        <v>863</v>
      </c>
      <c r="G34" s="140" t="s">
        <v>37</v>
      </c>
      <c r="H34" s="140" t="s">
        <v>25</v>
      </c>
      <c r="I34" s="213" t="s">
        <v>193</v>
      </c>
      <c r="J34" s="214" t="s">
        <v>360</v>
      </c>
      <c r="K34" s="140"/>
      <c r="L34" s="129">
        <f aca="true" t="shared" si="4" ref="L34:N38">L35</f>
        <v>2000</v>
      </c>
      <c r="M34" s="129">
        <f t="shared" si="4"/>
        <v>2000</v>
      </c>
      <c r="N34" s="129">
        <f t="shared" si="4"/>
        <v>2000</v>
      </c>
    </row>
    <row r="35" spans="1:14" ht="14.25" customHeight="1">
      <c r="A35" s="59"/>
      <c r="B35" s="61" t="s">
        <v>51</v>
      </c>
      <c r="C35" s="54">
        <v>63</v>
      </c>
      <c r="D35" s="54">
        <v>0</v>
      </c>
      <c r="E35" s="54">
        <v>11</v>
      </c>
      <c r="F35" s="212">
        <v>863</v>
      </c>
      <c r="G35" s="140" t="s">
        <v>37</v>
      </c>
      <c r="H35" s="136" t="s">
        <v>25</v>
      </c>
      <c r="I35" s="213" t="s">
        <v>193</v>
      </c>
      <c r="J35" s="214" t="s">
        <v>360</v>
      </c>
      <c r="K35" s="140" t="s">
        <v>39</v>
      </c>
      <c r="L35" s="129">
        <f t="shared" si="4"/>
        <v>2000</v>
      </c>
      <c r="M35" s="129">
        <f t="shared" si="4"/>
        <v>2000</v>
      </c>
      <c r="N35" s="129">
        <f t="shared" si="4"/>
        <v>2000</v>
      </c>
    </row>
    <row r="36" spans="1:14" ht="16.5" customHeight="1">
      <c r="A36" s="59"/>
      <c r="B36" s="76" t="s">
        <v>62</v>
      </c>
      <c r="C36" s="54">
        <v>63</v>
      </c>
      <c r="D36" s="54">
        <v>0</v>
      </c>
      <c r="E36" s="54">
        <v>11</v>
      </c>
      <c r="F36" s="212">
        <v>863</v>
      </c>
      <c r="G36" s="140" t="s">
        <v>37</v>
      </c>
      <c r="H36" s="136" t="s">
        <v>25</v>
      </c>
      <c r="I36" s="213" t="s">
        <v>193</v>
      </c>
      <c r="J36" s="214" t="s">
        <v>360</v>
      </c>
      <c r="K36" s="217" t="s">
        <v>28</v>
      </c>
      <c r="L36" s="129">
        <f>'6.ВС'!L36</f>
        <v>2000</v>
      </c>
      <c r="M36" s="129">
        <f>'6.ВС'!M36</f>
        <v>2000</v>
      </c>
      <c r="N36" s="129">
        <f>'6.ВС'!N36</f>
        <v>2000</v>
      </c>
    </row>
    <row r="37" spans="1:14" s="32" customFormat="1" ht="63" customHeight="1">
      <c r="A37" s="70" t="s">
        <v>94</v>
      </c>
      <c r="B37" s="75" t="s">
        <v>278</v>
      </c>
      <c r="C37" s="54">
        <v>63</v>
      </c>
      <c r="D37" s="54">
        <v>0</v>
      </c>
      <c r="E37" s="54">
        <v>11</v>
      </c>
      <c r="F37" s="212">
        <v>863</v>
      </c>
      <c r="G37" s="140" t="s">
        <v>37</v>
      </c>
      <c r="H37" s="140" t="s">
        <v>25</v>
      </c>
      <c r="I37" s="213" t="s">
        <v>276</v>
      </c>
      <c r="J37" s="214" t="s">
        <v>361</v>
      </c>
      <c r="K37" s="140"/>
      <c r="L37" s="129">
        <f t="shared" si="4"/>
        <v>300</v>
      </c>
      <c r="M37" s="129">
        <f t="shared" si="4"/>
        <v>300</v>
      </c>
      <c r="N37" s="129">
        <f t="shared" si="4"/>
        <v>300</v>
      </c>
    </row>
    <row r="38" spans="1:14" ht="14.25" customHeight="1">
      <c r="A38" s="59"/>
      <c r="B38" s="61" t="s">
        <v>51</v>
      </c>
      <c r="C38" s="54">
        <v>63</v>
      </c>
      <c r="D38" s="54">
        <v>0</v>
      </c>
      <c r="E38" s="54">
        <v>11</v>
      </c>
      <c r="F38" s="212">
        <v>863</v>
      </c>
      <c r="G38" s="140" t="s">
        <v>37</v>
      </c>
      <c r="H38" s="136" t="s">
        <v>25</v>
      </c>
      <c r="I38" s="213" t="s">
        <v>276</v>
      </c>
      <c r="J38" s="214" t="s">
        <v>361</v>
      </c>
      <c r="K38" s="140" t="s">
        <v>39</v>
      </c>
      <c r="L38" s="129">
        <f t="shared" si="4"/>
        <v>300</v>
      </c>
      <c r="M38" s="129">
        <f t="shared" si="4"/>
        <v>300</v>
      </c>
      <c r="N38" s="129">
        <f t="shared" si="4"/>
        <v>300</v>
      </c>
    </row>
    <row r="39" spans="1:14" ht="16.5" customHeight="1">
      <c r="A39" s="59"/>
      <c r="B39" s="76" t="s">
        <v>62</v>
      </c>
      <c r="C39" s="54">
        <v>63</v>
      </c>
      <c r="D39" s="54">
        <v>0</v>
      </c>
      <c r="E39" s="54">
        <v>11</v>
      </c>
      <c r="F39" s="212">
        <v>863</v>
      </c>
      <c r="G39" s="140" t="s">
        <v>37</v>
      </c>
      <c r="H39" s="136" t="s">
        <v>25</v>
      </c>
      <c r="I39" s="213" t="s">
        <v>276</v>
      </c>
      <c r="J39" s="214" t="s">
        <v>361</v>
      </c>
      <c r="K39" s="217" t="s">
        <v>28</v>
      </c>
      <c r="L39" s="129">
        <f>'6.ВС'!L39</f>
        <v>300</v>
      </c>
      <c r="M39" s="129">
        <f>'6.ВС'!M39</f>
        <v>300</v>
      </c>
      <c r="N39" s="129">
        <f>'6.ВС'!N39</f>
        <v>300</v>
      </c>
    </row>
    <row r="40" spans="1:14" ht="15.75" customHeight="1" hidden="1">
      <c r="A40" s="67"/>
      <c r="B40" s="228" t="s">
        <v>284</v>
      </c>
      <c r="C40" s="229"/>
      <c r="D40" s="229"/>
      <c r="E40" s="229"/>
      <c r="F40" s="151">
        <v>863</v>
      </c>
      <c r="G40" s="153" t="s">
        <v>37</v>
      </c>
      <c r="H40" s="153" t="s">
        <v>285</v>
      </c>
      <c r="I40" s="153"/>
      <c r="J40" s="153"/>
      <c r="K40" s="217"/>
      <c r="L40" s="128">
        <f>L41</f>
        <v>0</v>
      </c>
      <c r="M40" s="128">
        <f aca="true" t="shared" si="5" ref="M40:N42">M41</f>
        <v>0</v>
      </c>
      <c r="N40" s="128">
        <f t="shared" si="5"/>
        <v>0</v>
      </c>
    </row>
    <row r="41" spans="1:14" ht="16.5" customHeight="1" hidden="1">
      <c r="A41" s="67"/>
      <c r="B41" s="230" t="s">
        <v>286</v>
      </c>
      <c r="C41" s="114"/>
      <c r="D41" s="114"/>
      <c r="E41" s="114"/>
      <c r="F41" s="220">
        <v>863</v>
      </c>
      <c r="G41" s="144" t="s">
        <v>37</v>
      </c>
      <c r="H41" s="144" t="s">
        <v>285</v>
      </c>
      <c r="I41" s="144" t="s">
        <v>290</v>
      </c>
      <c r="J41" s="144" t="s">
        <v>287</v>
      </c>
      <c r="K41" s="217"/>
      <c r="L41" s="129">
        <f>L42</f>
        <v>0</v>
      </c>
      <c r="M41" s="129">
        <f t="shared" si="5"/>
        <v>0</v>
      </c>
      <c r="N41" s="129">
        <f t="shared" si="5"/>
        <v>0</v>
      </c>
    </row>
    <row r="42" spans="1:14" ht="16.5" customHeight="1" hidden="1">
      <c r="A42" s="67"/>
      <c r="B42" s="230" t="s">
        <v>23</v>
      </c>
      <c r="C42" s="114"/>
      <c r="D42" s="114"/>
      <c r="E42" s="114"/>
      <c r="F42" s="220">
        <v>863</v>
      </c>
      <c r="G42" s="144" t="s">
        <v>37</v>
      </c>
      <c r="H42" s="144" t="s">
        <v>285</v>
      </c>
      <c r="I42" s="144" t="s">
        <v>290</v>
      </c>
      <c r="J42" s="144" t="s">
        <v>287</v>
      </c>
      <c r="K42" s="144" t="s">
        <v>24</v>
      </c>
      <c r="L42" s="129">
        <f>L43</f>
        <v>0</v>
      </c>
      <c r="M42" s="129">
        <f t="shared" si="5"/>
        <v>0</v>
      </c>
      <c r="N42" s="129">
        <f t="shared" si="5"/>
        <v>0</v>
      </c>
    </row>
    <row r="43" spans="1:14" ht="16.5" customHeight="1" hidden="1">
      <c r="A43" s="67"/>
      <c r="B43" s="230" t="s">
        <v>288</v>
      </c>
      <c r="C43" s="114"/>
      <c r="D43" s="114"/>
      <c r="E43" s="114"/>
      <c r="F43" s="220">
        <v>863</v>
      </c>
      <c r="G43" s="144" t="s">
        <v>37</v>
      </c>
      <c r="H43" s="144" t="s">
        <v>285</v>
      </c>
      <c r="I43" s="144" t="s">
        <v>290</v>
      </c>
      <c r="J43" s="144" t="s">
        <v>287</v>
      </c>
      <c r="K43" s="144" t="s">
        <v>289</v>
      </c>
      <c r="L43" s="129">
        <v>0</v>
      </c>
      <c r="M43" s="129">
        <v>0</v>
      </c>
      <c r="N43" s="129">
        <v>0</v>
      </c>
    </row>
    <row r="44" spans="1:14" s="32" customFormat="1" ht="15.75" customHeight="1" hidden="1">
      <c r="A44" s="329" t="s">
        <v>44</v>
      </c>
      <c r="B44" s="330"/>
      <c r="C44" s="133">
        <v>70</v>
      </c>
      <c r="D44" s="133">
        <v>0</v>
      </c>
      <c r="E44" s="135" t="s">
        <v>179</v>
      </c>
      <c r="F44" s="151">
        <v>863</v>
      </c>
      <c r="G44" s="146" t="s">
        <v>37</v>
      </c>
      <c r="H44" s="146" t="s">
        <v>52</v>
      </c>
      <c r="I44" s="146"/>
      <c r="J44" s="146"/>
      <c r="K44" s="146"/>
      <c r="L44" s="128">
        <f aca="true" t="shared" si="6" ref="L44:N46">L45</f>
        <v>0</v>
      </c>
      <c r="M44" s="128">
        <f t="shared" si="6"/>
        <v>0</v>
      </c>
      <c r="N44" s="128">
        <f t="shared" si="6"/>
        <v>0</v>
      </c>
    </row>
    <row r="45" spans="1:14" ht="15.75" customHeight="1" hidden="1">
      <c r="A45" s="331" t="s">
        <v>270</v>
      </c>
      <c r="B45" s="332"/>
      <c r="C45" s="54">
        <v>70</v>
      </c>
      <c r="D45" s="54">
        <v>0</v>
      </c>
      <c r="E45" s="136" t="s">
        <v>179</v>
      </c>
      <c r="F45" s="220">
        <v>863</v>
      </c>
      <c r="G45" s="140" t="s">
        <v>37</v>
      </c>
      <c r="H45" s="140" t="s">
        <v>52</v>
      </c>
      <c r="I45" s="213" t="s">
        <v>191</v>
      </c>
      <c r="J45" s="214" t="s">
        <v>192</v>
      </c>
      <c r="K45" s="140"/>
      <c r="L45" s="129">
        <f t="shared" si="6"/>
        <v>0</v>
      </c>
      <c r="M45" s="129">
        <f t="shared" si="6"/>
        <v>0</v>
      </c>
      <c r="N45" s="129">
        <f t="shared" si="6"/>
        <v>0</v>
      </c>
    </row>
    <row r="46" spans="1:14" ht="12.75" customHeight="1" hidden="1">
      <c r="A46" s="59"/>
      <c r="B46" s="58" t="s">
        <v>23</v>
      </c>
      <c r="C46" s="54">
        <v>70</v>
      </c>
      <c r="D46" s="54">
        <v>0</v>
      </c>
      <c r="E46" s="136" t="s">
        <v>179</v>
      </c>
      <c r="F46" s="220">
        <v>863</v>
      </c>
      <c r="G46" s="140" t="s">
        <v>37</v>
      </c>
      <c r="H46" s="140" t="s">
        <v>52</v>
      </c>
      <c r="I46" s="213" t="s">
        <v>191</v>
      </c>
      <c r="J46" s="214" t="s">
        <v>192</v>
      </c>
      <c r="K46" s="140" t="s">
        <v>24</v>
      </c>
      <c r="L46" s="129">
        <f t="shared" si="6"/>
        <v>0</v>
      </c>
      <c r="M46" s="129">
        <f t="shared" si="6"/>
        <v>0</v>
      </c>
      <c r="N46" s="129">
        <f t="shared" si="6"/>
        <v>0</v>
      </c>
    </row>
    <row r="47" spans="1:14" ht="15.75" customHeight="1" hidden="1">
      <c r="A47" s="59"/>
      <c r="B47" s="61" t="s">
        <v>26</v>
      </c>
      <c r="C47" s="54">
        <v>70</v>
      </c>
      <c r="D47" s="54">
        <v>0</v>
      </c>
      <c r="E47" s="136" t="s">
        <v>179</v>
      </c>
      <c r="F47" s="220">
        <v>863</v>
      </c>
      <c r="G47" s="140" t="s">
        <v>37</v>
      </c>
      <c r="H47" s="140" t="s">
        <v>52</v>
      </c>
      <c r="I47" s="213" t="s">
        <v>191</v>
      </c>
      <c r="J47" s="214" t="s">
        <v>192</v>
      </c>
      <c r="K47" s="140" t="s">
        <v>27</v>
      </c>
      <c r="L47" s="129">
        <v>0</v>
      </c>
      <c r="M47" s="129">
        <v>0</v>
      </c>
      <c r="N47" s="129">
        <v>0</v>
      </c>
    </row>
    <row r="48" spans="1:14" s="32" customFormat="1" ht="15.75" customHeight="1">
      <c r="A48" s="329" t="s">
        <v>45</v>
      </c>
      <c r="B48" s="330"/>
      <c r="C48" s="133">
        <v>63</v>
      </c>
      <c r="D48" s="133">
        <v>0</v>
      </c>
      <c r="E48" s="133">
        <v>11</v>
      </c>
      <c r="F48" s="151">
        <v>863</v>
      </c>
      <c r="G48" s="146" t="s">
        <v>37</v>
      </c>
      <c r="H48" s="146" t="s">
        <v>53</v>
      </c>
      <c r="I48" s="146"/>
      <c r="J48" s="146"/>
      <c r="K48" s="146"/>
      <c r="L48" s="128">
        <f>L55+L52+L49</f>
        <v>53882</v>
      </c>
      <c r="M48" s="128">
        <f>M55+M52+M49</f>
        <v>98182</v>
      </c>
      <c r="N48" s="128">
        <f>N55+N52+N49</f>
        <v>142982</v>
      </c>
    </row>
    <row r="49" spans="1:14" s="32" customFormat="1" ht="15.75" customHeight="1">
      <c r="A49" s="116"/>
      <c r="B49" s="233" t="s">
        <v>291</v>
      </c>
      <c r="C49" s="133"/>
      <c r="D49" s="133"/>
      <c r="E49" s="133"/>
      <c r="F49" s="151"/>
      <c r="G49" s="136" t="s">
        <v>37</v>
      </c>
      <c r="H49" s="136" t="s">
        <v>53</v>
      </c>
      <c r="I49" s="213" t="s">
        <v>196</v>
      </c>
      <c r="J49" s="214" t="s">
        <v>293</v>
      </c>
      <c r="K49" s="146"/>
      <c r="L49" s="128">
        <v>0</v>
      </c>
      <c r="M49" s="129">
        <f>M50</f>
        <v>44300</v>
      </c>
      <c r="N49" s="129">
        <f>N50</f>
        <v>89100</v>
      </c>
    </row>
    <row r="50" spans="1:14" s="32" customFormat="1" ht="15.75" customHeight="1">
      <c r="A50" s="116"/>
      <c r="B50" s="218" t="s">
        <v>23</v>
      </c>
      <c r="C50" s="54"/>
      <c r="D50" s="54"/>
      <c r="E50" s="54"/>
      <c r="F50" s="220"/>
      <c r="G50" s="136" t="s">
        <v>37</v>
      </c>
      <c r="H50" s="136" t="s">
        <v>53</v>
      </c>
      <c r="I50" s="213" t="s">
        <v>196</v>
      </c>
      <c r="J50" s="214" t="s">
        <v>293</v>
      </c>
      <c r="K50" s="140" t="s">
        <v>24</v>
      </c>
      <c r="L50" s="129">
        <v>0</v>
      </c>
      <c r="M50" s="129">
        <f>M51</f>
        <v>44300</v>
      </c>
      <c r="N50" s="129">
        <f>N51</f>
        <v>89100</v>
      </c>
    </row>
    <row r="51" spans="1:19" s="32" customFormat="1" ht="15.75" customHeight="1">
      <c r="A51" s="116"/>
      <c r="B51" s="254" t="s">
        <v>26</v>
      </c>
      <c r="C51" s="54"/>
      <c r="D51" s="54"/>
      <c r="E51" s="54"/>
      <c r="F51" s="220"/>
      <c r="G51" s="136" t="s">
        <v>37</v>
      </c>
      <c r="H51" s="136" t="s">
        <v>53</v>
      </c>
      <c r="I51" s="213" t="s">
        <v>196</v>
      </c>
      <c r="J51" s="214" t="s">
        <v>293</v>
      </c>
      <c r="K51" s="140" t="s">
        <v>27</v>
      </c>
      <c r="L51" s="129">
        <f>'6.ВС'!L51</f>
        <v>0</v>
      </c>
      <c r="M51" s="129">
        <f>'6.ВС'!M51</f>
        <v>44300</v>
      </c>
      <c r="N51" s="129">
        <f>'6.ВС'!N51</f>
        <v>89100</v>
      </c>
      <c r="O51" s="129">
        <f>'6.ВС'!O51</f>
        <v>0</v>
      </c>
      <c r="P51" s="129">
        <f>'6.ВС'!P51</f>
        <v>0</v>
      </c>
      <c r="Q51" s="129">
        <f>'6.ВС'!Q51</f>
        <v>0</v>
      </c>
      <c r="R51" s="129">
        <f>'6.ВС'!R51</f>
        <v>0</v>
      </c>
      <c r="S51" s="129">
        <f>'6.ВС'!S51</f>
        <v>0</v>
      </c>
    </row>
    <row r="52" spans="1:14" s="32" customFormat="1" ht="27" customHeight="1">
      <c r="A52" s="116"/>
      <c r="B52" s="331" t="s">
        <v>362</v>
      </c>
      <c r="C52" s="332"/>
      <c r="D52" s="54"/>
      <c r="E52" s="54"/>
      <c r="F52" s="220"/>
      <c r="G52" s="136" t="s">
        <v>37</v>
      </c>
      <c r="H52" s="136" t="s">
        <v>53</v>
      </c>
      <c r="I52" s="213"/>
      <c r="J52" s="214" t="s">
        <v>363</v>
      </c>
      <c r="K52" s="140"/>
      <c r="L52" s="129">
        <f aca="true" t="shared" si="7" ref="L52:N53">L53</f>
        <v>53382</v>
      </c>
      <c r="M52" s="129">
        <f t="shared" si="7"/>
        <v>53382</v>
      </c>
      <c r="N52" s="129">
        <f t="shared" si="7"/>
        <v>53382</v>
      </c>
    </row>
    <row r="53" spans="1:14" s="32" customFormat="1" ht="27" customHeight="1">
      <c r="A53" s="116"/>
      <c r="B53" s="61" t="s">
        <v>174</v>
      </c>
      <c r="C53" s="61" t="s">
        <v>174</v>
      </c>
      <c r="D53" s="54"/>
      <c r="E53" s="54"/>
      <c r="F53" s="220"/>
      <c r="G53" s="136" t="s">
        <v>37</v>
      </c>
      <c r="H53" s="136" t="s">
        <v>53</v>
      </c>
      <c r="I53" s="213"/>
      <c r="J53" s="214" t="s">
        <v>363</v>
      </c>
      <c r="K53" s="140" t="s">
        <v>21</v>
      </c>
      <c r="L53" s="129">
        <f t="shared" si="7"/>
        <v>53382</v>
      </c>
      <c r="M53" s="129">
        <f t="shared" si="7"/>
        <v>53382</v>
      </c>
      <c r="N53" s="129">
        <f t="shared" si="7"/>
        <v>53382</v>
      </c>
    </row>
    <row r="54" spans="1:14" s="32" customFormat="1" ht="29.25" customHeight="1">
      <c r="A54" s="116"/>
      <c r="B54" s="76" t="s">
        <v>92</v>
      </c>
      <c r="C54" s="76" t="s">
        <v>92</v>
      </c>
      <c r="D54" s="54"/>
      <c r="E54" s="54"/>
      <c r="F54" s="220"/>
      <c r="G54" s="136" t="s">
        <v>37</v>
      </c>
      <c r="H54" s="136" t="s">
        <v>53</v>
      </c>
      <c r="I54" s="213"/>
      <c r="J54" s="214" t="s">
        <v>363</v>
      </c>
      <c r="K54" s="140" t="s">
        <v>22</v>
      </c>
      <c r="L54" s="129">
        <f>'6.ВС'!L54</f>
        <v>53382</v>
      </c>
      <c r="M54" s="129">
        <f>'6.ВС'!M54</f>
        <v>53382</v>
      </c>
      <c r="N54" s="129">
        <f>'6.ВС'!N54</f>
        <v>53382</v>
      </c>
    </row>
    <row r="55" spans="1:14" ht="53.25" customHeight="1">
      <c r="A55" s="331" t="s">
        <v>198</v>
      </c>
      <c r="B55" s="332"/>
      <c r="C55" s="54">
        <v>63</v>
      </c>
      <c r="D55" s="54">
        <v>0</v>
      </c>
      <c r="E55" s="54">
        <v>11</v>
      </c>
      <c r="F55" s="220">
        <v>863</v>
      </c>
      <c r="G55" s="136" t="s">
        <v>37</v>
      </c>
      <c r="H55" s="136" t="s">
        <v>53</v>
      </c>
      <c r="I55" s="213" t="s">
        <v>196</v>
      </c>
      <c r="J55" s="214" t="s">
        <v>364</v>
      </c>
      <c r="K55" s="136"/>
      <c r="L55" s="129">
        <f aca="true" t="shared" si="8" ref="L55:N56">L56</f>
        <v>500</v>
      </c>
      <c r="M55" s="129">
        <f t="shared" si="8"/>
        <v>500</v>
      </c>
      <c r="N55" s="129">
        <f t="shared" si="8"/>
        <v>500</v>
      </c>
    </row>
    <row r="56" spans="1:14" ht="16.5" customHeight="1">
      <c r="A56" s="59"/>
      <c r="B56" s="61" t="s">
        <v>51</v>
      </c>
      <c r="C56" s="54">
        <v>63</v>
      </c>
      <c r="D56" s="54">
        <v>0</v>
      </c>
      <c r="E56" s="54">
        <v>11</v>
      </c>
      <c r="F56" s="220">
        <v>863</v>
      </c>
      <c r="G56" s="140" t="s">
        <v>37</v>
      </c>
      <c r="H56" s="136" t="s">
        <v>53</v>
      </c>
      <c r="I56" s="213" t="s">
        <v>196</v>
      </c>
      <c r="J56" s="214" t="s">
        <v>364</v>
      </c>
      <c r="K56" s="140" t="s">
        <v>39</v>
      </c>
      <c r="L56" s="129">
        <f t="shared" si="8"/>
        <v>500</v>
      </c>
      <c r="M56" s="129">
        <f t="shared" si="8"/>
        <v>500</v>
      </c>
      <c r="N56" s="129">
        <f t="shared" si="8"/>
        <v>500</v>
      </c>
    </row>
    <row r="57" spans="1:19" ht="15.75" customHeight="1">
      <c r="A57" s="59"/>
      <c r="B57" s="76" t="s">
        <v>62</v>
      </c>
      <c r="C57" s="54">
        <v>63</v>
      </c>
      <c r="D57" s="54">
        <v>0</v>
      </c>
      <c r="E57" s="54">
        <v>11</v>
      </c>
      <c r="F57" s="220">
        <v>863</v>
      </c>
      <c r="G57" s="140" t="s">
        <v>37</v>
      </c>
      <c r="H57" s="136" t="s">
        <v>53</v>
      </c>
      <c r="I57" s="213" t="s">
        <v>196</v>
      </c>
      <c r="J57" s="214" t="s">
        <v>364</v>
      </c>
      <c r="K57" s="217" t="s">
        <v>28</v>
      </c>
      <c r="L57" s="129">
        <f>'6.ВС'!L57</f>
        <v>500</v>
      </c>
      <c r="M57" s="129">
        <f>'6.ВС'!M57</f>
        <v>500</v>
      </c>
      <c r="N57" s="129">
        <f>'6.ВС'!N57</f>
        <v>500</v>
      </c>
      <c r="O57" s="129">
        <f>'6.ВС'!O57</f>
        <v>0</v>
      </c>
      <c r="P57" s="129">
        <f>'6.ВС'!P57</f>
        <v>0</v>
      </c>
      <c r="Q57" s="129">
        <f>'6.ВС'!Q57</f>
        <v>0</v>
      </c>
      <c r="R57" s="129">
        <f>'6.ВС'!R57</f>
        <v>0</v>
      </c>
      <c r="S57" s="129">
        <f>'6.ВС'!S57</f>
        <v>0</v>
      </c>
    </row>
    <row r="58" spans="1:14" ht="27" customHeight="1" hidden="1">
      <c r="A58" s="105" t="s">
        <v>329</v>
      </c>
      <c r="B58" s="105" t="s">
        <v>329</v>
      </c>
      <c r="C58" s="54">
        <v>63</v>
      </c>
      <c r="D58" s="54">
        <v>0</v>
      </c>
      <c r="E58" s="54">
        <v>16</v>
      </c>
      <c r="F58" s="212">
        <v>863</v>
      </c>
      <c r="G58" s="217" t="s">
        <v>37</v>
      </c>
      <c r="H58" s="217" t="s">
        <v>53</v>
      </c>
      <c r="I58" s="213" t="s">
        <v>330</v>
      </c>
      <c r="J58" s="214" t="s">
        <v>331</v>
      </c>
      <c r="K58" s="217"/>
      <c r="L58" s="129">
        <f aca="true" t="shared" si="9" ref="L58:N59">L59</f>
        <v>0</v>
      </c>
      <c r="M58" s="129">
        <f t="shared" si="9"/>
        <v>0</v>
      </c>
      <c r="N58" s="129">
        <f t="shared" si="9"/>
        <v>0</v>
      </c>
    </row>
    <row r="59" spans="1:14" ht="15" customHeight="1" hidden="1">
      <c r="A59" s="115" t="s">
        <v>174</v>
      </c>
      <c r="B59" s="115" t="s">
        <v>174</v>
      </c>
      <c r="C59" s="54">
        <v>63</v>
      </c>
      <c r="D59" s="54">
        <v>0</v>
      </c>
      <c r="E59" s="54">
        <v>16</v>
      </c>
      <c r="F59" s="212">
        <v>863</v>
      </c>
      <c r="G59" s="217" t="s">
        <v>37</v>
      </c>
      <c r="H59" s="217" t="s">
        <v>53</v>
      </c>
      <c r="I59" s="213" t="s">
        <v>330</v>
      </c>
      <c r="J59" s="214" t="s">
        <v>331</v>
      </c>
      <c r="K59" s="217" t="s">
        <v>21</v>
      </c>
      <c r="L59" s="129">
        <f t="shared" si="9"/>
        <v>0</v>
      </c>
      <c r="M59" s="129">
        <f t="shared" si="9"/>
        <v>0</v>
      </c>
      <c r="N59" s="129">
        <f t="shared" si="9"/>
        <v>0</v>
      </c>
    </row>
    <row r="60" spans="1:14" ht="15" customHeight="1" hidden="1">
      <c r="A60" s="47" t="s">
        <v>92</v>
      </c>
      <c r="B60" s="47" t="s">
        <v>92</v>
      </c>
      <c r="C60" s="54">
        <v>63</v>
      </c>
      <c r="D60" s="54">
        <v>0</v>
      </c>
      <c r="E60" s="54">
        <v>16</v>
      </c>
      <c r="F60" s="212">
        <v>863</v>
      </c>
      <c r="G60" s="217" t="s">
        <v>37</v>
      </c>
      <c r="H60" s="217" t="s">
        <v>53</v>
      </c>
      <c r="I60" s="213" t="s">
        <v>330</v>
      </c>
      <c r="J60" s="214" t="s">
        <v>331</v>
      </c>
      <c r="K60" s="217" t="s">
        <v>22</v>
      </c>
      <c r="L60" s="129"/>
      <c r="M60" s="129">
        <v>0</v>
      </c>
      <c r="N60" s="129">
        <v>0</v>
      </c>
    </row>
    <row r="61" spans="1:14" s="31" customFormat="1" ht="14.25" customHeight="1">
      <c r="A61" s="221" t="s">
        <v>54</v>
      </c>
      <c r="B61" s="221" t="s">
        <v>54</v>
      </c>
      <c r="C61" s="133">
        <v>63</v>
      </c>
      <c r="D61" s="133">
        <v>0</v>
      </c>
      <c r="E61" s="133">
        <v>12</v>
      </c>
      <c r="F61" s="210">
        <v>863</v>
      </c>
      <c r="G61" s="146" t="s">
        <v>38</v>
      </c>
      <c r="H61" s="146"/>
      <c r="I61" s="146"/>
      <c r="J61" s="146"/>
      <c r="K61" s="146"/>
      <c r="L61" s="128">
        <f aca="true" t="shared" si="10" ref="L61:N62">L62</f>
        <v>80879</v>
      </c>
      <c r="M61" s="128">
        <f t="shared" si="10"/>
        <v>81597</v>
      </c>
      <c r="N61" s="128">
        <f t="shared" si="10"/>
        <v>84750</v>
      </c>
    </row>
    <row r="62" spans="1:14" s="34" customFormat="1" ht="14.25" customHeight="1">
      <c r="A62" s="221" t="s">
        <v>55</v>
      </c>
      <c r="B62" s="221" t="s">
        <v>55</v>
      </c>
      <c r="C62" s="133">
        <v>63</v>
      </c>
      <c r="D62" s="133">
        <v>0</v>
      </c>
      <c r="E62" s="133">
        <v>12</v>
      </c>
      <c r="F62" s="210">
        <v>863</v>
      </c>
      <c r="G62" s="146" t="s">
        <v>38</v>
      </c>
      <c r="H62" s="146" t="s">
        <v>40</v>
      </c>
      <c r="I62" s="146"/>
      <c r="J62" s="146"/>
      <c r="K62" s="146"/>
      <c r="L62" s="128">
        <f t="shared" si="10"/>
        <v>80879</v>
      </c>
      <c r="M62" s="128">
        <f t="shared" si="10"/>
        <v>81597</v>
      </c>
      <c r="N62" s="128">
        <f t="shared" si="10"/>
        <v>84750</v>
      </c>
    </row>
    <row r="63" spans="1:14" s="33" customFormat="1" ht="26.25" customHeight="1">
      <c r="A63" s="218" t="s">
        <v>95</v>
      </c>
      <c r="B63" s="218" t="s">
        <v>269</v>
      </c>
      <c r="C63" s="54">
        <v>63</v>
      </c>
      <c r="D63" s="54">
        <v>0</v>
      </c>
      <c r="E63" s="54">
        <v>12</v>
      </c>
      <c r="F63" s="222">
        <v>863</v>
      </c>
      <c r="G63" s="140" t="s">
        <v>38</v>
      </c>
      <c r="H63" s="140" t="s">
        <v>40</v>
      </c>
      <c r="I63" s="140" t="s">
        <v>183</v>
      </c>
      <c r="J63" s="214" t="s">
        <v>365</v>
      </c>
      <c r="K63" s="140"/>
      <c r="L63" s="129">
        <f>L64+L66</f>
        <v>80879</v>
      </c>
      <c r="M63" s="129">
        <f>M64+M66</f>
        <v>81597</v>
      </c>
      <c r="N63" s="129">
        <f>N64+N66</f>
        <v>84750</v>
      </c>
    </row>
    <row r="64" spans="1:14" ht="61.5" customHeight="1">
      <c r="A64" s="63"/>
      <c r="B64" s="46" t="s">
        <v>87</v>
      </c>
      <c r="C64" s="54">
        <v>63</v>
      </c>
      <c r="D64" s="54">
        <v>0</v>
      </c>
      <c r="E64" s="54">
        <v>12</v>
      </c>
      <c r="F64" s="222">
        <v>863</v>
      </c>
      <c r="G64" s="140" t="s">
        <v>38</v>
      </c>
      <c r="H64" s="140" t="s">
        <v>40</v>
      </c>
      <c r="I64" s="140" t="s">
        <v>183</v>
      </c>
      <c r="J64" s="214" t="s">
        <v>365</v>
      </c>
      <c r="K64" s="140" t="s">
        <v>19</v>
      </c>
      <c r="L64" s="129">
        <f>L65</f>
        <v>79700</v>
      </c>
      <c r="M64" s="129">
        <f>M65</f>
        <v>80500</v>
      </c>
      <c r="N64" s="129">
        <f>N65</f>
        <v>83700</v>
      </c>
    </row>
    <row r="65" spans="1:14" ht="27" customHeight="1">
      <c r="A65" s="59"/>
      <c r="B65" s="46" t="s">
        <v>90</v>
      </c>
      <c r="C65" s="54">
        <v>63</v>
      </c>
      <c r="D65" s="54">
        <v>0</v>
      </c>
      <c r="E65" s="54">
        <v>12</v>
      </c>
      <c r="F65" s="222">
        <v>863</v>
      </c>
      <c r="G65" s="140" t="s">
        <v>38</v>
      </c>
      <c r="H65" s="140" t="s">
        <v>40</v>
      </c>
      <c r="I65" s="140" t="s">
        <v>183</v>
      </c>
      <c r="J65" s="214" t="s">
        <v>365</v>
      </c>
      <c r="K65" s="140" t="s">
        <v>20</v>
      </c>
      <c r="L65" s="129">
        <f>'6.ВС'!L62</f>
        <v>79700</v>
      </c>
      <c r="M65" s="129">
        <f>'6.ВС'!M62</f>
        <v>80500</v>
      </c>
      <c r="N65" s="129">
        <f>'6.ВС'!N62</f>
        <v>83700</v>
      </c>
    </row>
    <row r="66" spans="1:14" ht="27" customHeight="1">
      <c r="A66" s="59"/>
      <c r="B66" s="115" t="s">
        <v>174</v>
      </c>
      <c r="C66" s="54">
        <v>63</v>
      </c>
      <c r="D66" s="54">
        <v>0</v>
      </c>
      <c r="E66" s="54">
        <v>12</v>
      </c>
      <c r="F66" s="220">
        <v>863</v>
      </c>
      <c r="G66" s="140" t="s">
        <v>38</v>
      </c>
      <c r="H66" s="140" t="s">
        <v>40</v>
      </c>
      <c r="I66" s="140" t="s">
        <v>183</v>
      </c>
      <c r="J66" s="214" t="s">
        <v>365</v>
      </c>
      <c r="K66" s="140" t="s">
        <v>21</v>
      </c>
      <c r="L66" s="129">
        <f>L67</f>
        <v>1179</v>
      </c>
      <c r="M66" s="129">
        <f>M67</f>
        <v>1097</v>
      </c>
      <c r="N66" s="129">
        <f>N67</f>
        <v>1050</v>
      </c>
    </row>
    <row r="67" spans="1:14" ht="27" customHeight="1">
      <c r="A67" s="59"/>
      <c r="B67" s="47" t="s">
        <v>92</v>
      </c>
      <c r="C67" s="54">
        <v>63</v>
      </c>
      <c r="D67" s="54">
        <v>0</v>
      </c>
      <c r="E67" s="54">
        <v>12</v>
      </c>
      <c r="F67" s="220">
        <v>863</v>
      </c>
      <c r="G67" s="140" t="s">
        <v>38</v>
      </c>
      <c r="H67" s="140" t="s">
        <v>40</v>
      </c>
      <c r="I67" s="140" t="s">
        <v>183</v>
      </c>
      <c r="J67" s="214" t="s">
        <v>365</v>
      </c>
      <c r="K67" s="140" t="s">
        <v>22</v>
      </c>
      <c r="L67" s="129">
        <f>'6.ВС'!L64</f>
        <v>1179</v>
      </c>
      <c r="M67" s="129">
        <f>'6.ВС'!M64</f>
        <v>1097</v>
      </c>
      <c r="N67" s="129">
        <f>'6.ВС'!N64</f>
        <v>1050</v>
      </c>
    </row>
    <row r="68" spans="1:14" s="31" customFormat="1" ht="26.25" customHeight="1">
      <c r="A68" s="221" t="s">
        <v>46</v>
      </c>
      <c r="B68" s="223" t="s">
        <v>46</v>
      </c>
      <c r="C68" s="133">
        <v>63</v>
      </c>
      <c r="D68" s="133">
        <v>0</v>
      </c>
      <c r="E68" s="133">
        <v>13</v>
      </c>
      <c r="F68" s="210">
        <v>863</v>
      </c>
      <c r="G68" s="146" t="s">
        <v>40</v>
      </c>
      <c r="H68" s="146"/>
      <c r="I68" s="146"/>
      <c r="J68" s="146"/>
      <c r="K68" s="146"/>
      <c r="L68" s="128">
        <f aca="true" t="shared" si="11" ref="L68:N70">L69</f>
        <v>10000</v>
      </c>
      <c r="M68" s="128">
        <f t="shared" si="11"/>
        <v>10000</v>
      </c>
      <c r="N68" s="128">
        <f t="shared" si="11"/>
        <v>10000</v>
      </c>
    </row>
    <row r="69" spans="1:14" s="32" customFormat="1" ht="14.25" customHeight="1">
      <c r="A69" s="221" t="s">
        <v>59</v>
      </c>
      <c r="B69" s="223" t="s">
        <v>59</v>
      </c>
      <c r="C69" s="133">
        <v>63</v>
      </c>
      <c r="D69" s="133">
        <v>0</v>
      </c>
      <c r="E69" s="133">
        <v>13</v>
      </c>
      <c r="F69" s="224">
        <v>863</v>
      </c>
      <c r="G69" s="146" t="s">
        <v>40</v>
      </c>
      <c r="H69" s="135" t="s">
        <v>50</v>
      </c>
      <c r="I69" s="135"/>
      <c r="J69" s="136"/>
      <c r="K69" s="140"/>
      <c r="L69" s="128">
        <f t="shared" si="11"/>
        <v>10000</v>
      </c>
      <c r="M69" s="128">
        <f t="shared" si="11"/>
        <v>10000</v>
      </c>
      <c r="N69" s="128">
        <f t="shared" si="11"/>
        <v>10000</v>
      </c>
    </row>
    <row r="70" spans="1:14" ht="15" customHeight="1">
      <c r="A70" s="218" t="s">
        <v>96</v>
      </c>
      <c r="B70" s="218" t="s">
        <v>96</v>
      </c>
      <c r="C70" s="54">
        <v>63</v>
      </c>
      <c r="D70" s="54">
        <v>0</v>
      </c>
      <c r="E70" s="54">
        <v>13</v>
      </c>
      <c r="F70" s="212">
        <v>863</v>
      </c>
      <c r="G70" s="140" t="s">
        <v>40</v>
      </c>
      <c r="H70" s="140" t="s">
        <v>50</v>
      </c>
      <c r="I70" s="136" t="s">
        <v>202</v>
      </c>
      <c r="J70" s="214" t="s">
        <v>366</v>
      </c>
      <c r="K70" s="140"/>
      <c r="L70" s="129">
        <f>L71</f>
        <v>10000</v>
      </c>
      <c r="M70" s="129">
        <f t="shared" si="11"/>
        <v>10000</v>
      </c>
      <c r="N70" s="129">
        <f t="shared" si="11"/>
        <v>10000</v>
      </c>
    </row>
    <row r="71" spans="1:14" ht="26.25" customHeight="1">
      <c r="A71" s="65"/>
      <c r="B71" s="115" t="s">
        <v>174</v>
      </c>
      <c r="C71" s="54">
        <v>63</v>
      </c>
      <c r="D71" s="54">
        <v>0</v>
      </c>
      <c r="E71" s="54">
        <v>13</v>
      </c>
      <c r="F71" s="212">
        <v>863</v>
      </c>
      <c r="G71" s="140" t="s">
        <v>40</v>
      </c>
      <c r="H71" s="136" t="s">
        <v>50</v>
      </c>
      <c r="I71" s="136" t="s">
        <v>202</v>
      </c>
      <c r="J71" s="214" t="s">
        <v>366</v>
      </c>
      <c r="K71" s="140" t="s">
        <v>21</v>
      </c>
      <c r="L71" s="129">
        <f>L72</f>
        <v>10000</v>
      </c>
      <c r="M71" s="129">
        <f>M72</f>
        <v>10000</v>
      </c>
      <c r="N71" s="129">
        <f>N72</f>
        <v>10000</v>
      </c>
    </row>
    <row r="72" spans="1:14" ht="26.25" customHeight="1">
      <c r="A72" s="66"/>
      <c r="B72" s="74" t="s">
        <v>92</v>
      </c>
      <c r="C72" s="54">
        <v>63</v>
      </c>
      <c r="D72" s="54">
        <v>0</v>
      </c>
      <c r="E72" s="54">
        <v>13</v>
      </c>
      <c r="F72" s="212">
        <v>863</v>
      </c>
      <c r="G72" s="140" t="s">
        <v>40</v>
      </c>
      <c r="H72" s="136" t="s">
        <v>50</v>
      </c>
      <c r="I72" s="136" t="s">
        <v>202</v>
      </c>
      <c r="J72" s="214" t="s">
        <v>366</v>
      </c>
      <c r="K72" s="140" t="s">
        <v>22</v>
      </c>
      <c r="L72" s="129">
        <f>'6.ВС'!L69</f>
        <v>10000</v>
      </c>
      <c r="M72" s="129">
        <f>'6.ВС'!M69</f>
        <v>10000</v>
      </c>
      <c r="N72" s="129">
        <f>'6.ВС'!N69</f>
        <v>10000</v>
      </c>
    </row>
    <row r="73" spans="1:14" s="31" customFormat="1" ht="15.75" customHeight="1">
      <c r="A73" s="324" t="s">
        <v>157</v>
      </c>
      <c r="B73" s="324"/>
      <c r="C73" s="133">
        <v>63</v>
      </c>
      <c r="D73" s="133">
        <v>0</v>
      </c>
      <c r="E73" s="133">
        <v>14</v>
      </c>
      <c r="F73" s="157">
        <v>863</v>
      </c>
      <c r="G73" s="146" t="s">
        <v>42</v>
      </c>
      <c r="H73" s="211"/>
      <c r="I73" s="211"/>
      <c r="J73" s="211"/>
      <c r="K73" s="211"/>
      <c r="L73" s="128">
        <f>L74</f>
        <v>1184362</v>
      </c>
      <c r="M73" s="128">
        <f>M74</f>
        <v>1246220</v>
      </c>
      <c r="N73" s="128">
        <f>N74</f>
        <v>1322531</v>
      </c>
    </row>
    <row r="74" spans="1:14" s="32" customFormat="1" ht="16.5" customHeight="1">
      <c r="A74" s="325" t="s">
        <v>158</v>
      </c>
      <c r="B74" s="326"/>
      <c r="C74" s="133">
        <v>63</v>
      </c>
      <c r="D74" s="133">
        <v>0</v>
      </c>
      <c r="E74" s="133">
        <v>14</v>
      </c>
      <c r="F74" s="151">
        <v>863</v>
      </c>
      <c r="G74" s="146" t="s">
        <v>42</v>
      </c>
      <c r="H74" s="146" t="s">
        <v>159</v>
      </c>
      <c r="I74" s="146"/>
      <c r="J74" s="146"/>
      <c r="K74" s="146"/>
      <c r="L74" s="128">
        <f>L78</f>
        <v>1184362</v>
      </c>
      <c r="M74" s="128">
        <f>M78</f>
        <v>1246220</v>
      </c>
      <c r="N74" s="128">
        <f>N78</f>
        <v>1322531</v>
      </c>
    </row>
    <row r="75" spans="1:14" s="32" customFormat="1" ht="40.5" customHeight="1" hidden="1">
      <c r="A75" s="255"/>
      <c r="B75" s="256" t="s">
        <v>332</v>
      </c>
      <c r="C75" s="133"/>
      <c r="D75" s="133"/>
      <c r="E75" s="133"/>
      <c r="F75" s="151"/>
      <c r="G75" s="217" t="s">
        <v>42</v>
      </c>
      <c r="H75" s="217" t="s">
        <v>25</v>
      </c>
      <c r="I75" s="158">
        <v>83300</v>
      </c>
      <c r="J75" s="217" t="s">
        <v>380</v>
      </c>
      <c r="K75" s="211"/>
      <c r="L75" s="129">
        <f aca="true" t="shared" si="12" ref="L75:N76">L76</f>
        <v>0</v>
      </c>
      <c r="M75" s="129">
        <f t="shared" si="12"/>
        <v>0</v>
      </c>
      <c r="N75" s="129">
        <f t="shared" si="12"/>
        <v>0</v>
      </c>
    </row>
    <row r="76" spans="1:14" s="32" customFormat="1" ht="26.25" customHeight="1" hidden="1">
      <c r="A76" s="255"/>
      <c r="B76" s="115" t="s">
        <v>174</v>
      </c>
      <c r="C76" s="133"/>
      <c r="D76" s="133"/>
      <c r="E76" s="133"/>
      <c r="F76" s="151"/>
      <c r="G76" s="217" t="s">
        <v>42</v>
      </c>
      <c r="H76" s="217" t="s">
        <v>25</v>
      </c>
      <c r="I76" s="158">
        <v>83300</v>
      </c>
      <c r="J76" s="217" t="s">
        <v>333</v>
      </c>
      <c r="K76" s="140" t="s">
        <v>21</v>
      </c>
      <c r="L76" s="129">
        <f t="shared" si="12"/>
        <v>0</v>
      </c>
      <c r="M76" s="129">
        <f t="shared" si="12"/>
        <v>0</v>
      </c>
      <c r="N76" s="129">
        <f t="shared" si="12"/>
        <v>0</v>
      </c>
    </row>
    <row r="77" spans="1:14" s="32" customFormat="1" ht="27.75" customHeight="1" hidden="1">
      <c r="A77" s="255"/>
      <c r="B77" s="74" t="s">
        <v>92</v>
      </c>
      <c r="C77" s="133"/>
      <c r="D77" s="133"/>
      <c r="E77" s="133"/>
      <c r="F77" s="151"/>
      <c r="G77" s="217" t="s">
        <v>42</v>
      </c>
      <c r="H77" s="217" t="s">
        <v>25</v>
      </c>
      <c r="I77" s="158">
        <v>83300</v>
      </c>
      <c r="J77" s="217" t="s">
        <v>333</v>
      </c>
      <c r="K77" s="140" t="s">
        <v>22</v>
      </c>
      <c r="L77" s="129"/>
      <c r="M77" s="129">
        <v>0</v>
      </c>
      <c r="N77" s="129">
        <v>0</v>
      </c>
    </row>
    <row r="78" spans="1:14" ht="184.5" customHeight="1">
      <c r="A78" s="342" t="s">
        <v>206</v>
      </c>
      <c r="B78" s="343"/>
      <c r="C78" s="225">
        <v>63</v>
      </c>
      <c r="D78" s="225">
        <v>0</v>
      </c>
      <c r="E78" s="225">
        <v>14</v>
      </c>
      <c r="F78" s="216">
        <v>863</v>
      </c>
      <c r="G78" s="217" t="s">
        <v>42</v>
      </c>
      <c r="H78" s="217" t="s">
        <v>159</v>
      </c>
      <c r="I78" s="217" t="s">
        <v>204</v>
      </c>
      <c r="J78" s="214" t="s">
        <v>367</v>
      </c>
      <c r="K78" s="140"/>
      <c r="L78" s="129">
        <f aca="true" t="shared" si="13" ref="L78:N79">L79</f>
        <v>1184362</v>
      </c>
      <c r="M78" s="129">
        <f t="shared" si="13"/>
        <v>1246220</v>
      </c>
      <c r="N78" s="129">
        <f t="shared" si="13"/>
        <v>1322531</v>
      </c>
    </row>
    <row r="79" spans="1:14" ht="26.25" customHeight="1">
      <c r="A79" s="103"/>
      <c r="B79" s="115" t="s">
        <v>174</v>
      </c>
      <c r="C79" s="225">
        <v>63</v>
      </c>
      <c r="D79" s="225">
        <v>0</v>
      </c>
      <c r="E79" s="225">
        <v>14</v>
      </c>
      <c r="F79" s="216">
        <v>863</v>
      </c>
      <c r="G79" s="217" t="s">
        <v>42</v>
      </c>
      <c r="H79" s="217" t="s">
        <v>159</v>
      </c>
      <c r="I79" s="217" t="s">
        <v>204</v>
      </c>
      <c r="J79" s="214" t="s">
        <v>367</v>
      </c>
      <c r="K79" s="140" t="s">
        <v>21</v>
      </c>
      <c r="L79" s="129">
        <f t="shared" si="13"/>
        <v>1184362</v>
      </c>
      <c r="M79" s="129">
        <f t="shared" si="13"/>
        <v>1246220</v>
      </c>
      <c r="N79" s="129">
        <f t="shared" si="13"/>
        <v>1322531</v>
      </c>
    </row>
    <row r="80" spans="1:19" ht="26.25" customHeight="1">
      <c r="A80" s="103"/>
      <c r="B80" s="74" t="s">
        <v>92</v>
      </c>
      <c r="C80" s="225">
        <v>63</v>
      </c>
      <c r="D80" s="225">
        <v>0</v>
      </c>
      <c r="E80" s="225">
        <v>14</v>
      </c>
      <c r="F80" s="216">
        <v>863</v>
      </c>
      <c r="G80" s="217" t="s">
        <v>42</v>
      </c>
      <c r="H80" s="217" t="s">
        <v>159</v>
      </c>
      <c r="I80" s="217" t="s">
        <v>204</v>
      </c>
      <c r="J80" s="214" t="s">
        <v>367</v>
      </c>
      <c r="K80" s="140" t="s">
        <v>22</v>
      </c>
      <c r="L80" s="129">
        <f>'6.ВС'!L74</f>
        <v>1184362</v>
      </c>
      <c r="M80" s="129">
        <f>'6.ВС'!M74</f>
        <v>1246220</v>
      </c>
      <c r="N80" s="129">
        <f>'6.ВС'!N74</f>
        <v>1322531</v>
      </c>
      <c r="O80" s="129">
        <f>'6.ВС'!O74</f>
        <v>0</v>
      </c>
      <c r="P80" s="129">
        <f>'6.ВС'!P74</f>
        <v>0</v>
      </c>
      <c r="Q80" s="129">
        <f>'6.ВС'!Q74</f>
        <v>0</v>
      </c>
      <c r="R80" s="129">
        <f>'6.ВС'!R74</f>
        <v>0</v>
      </c>
      <c r="S80" s="129">
        <f>'6.ВС'!S74</f>
        <v>0</v>
      </c>
    </row>
    <row r="81" spans="1:14" s="48" customFormat="1" ht="15.75" customHeight="1">
      <c r="A81" s="344" t="s">
        <v>47</v>
      </c>
      <c r="B81" s="345"/>
      <c r="C81" s="133">
        <v>63</v>
      </c>
      <c r="D81" s="133">
        <v>0</v>
      </c>
      <c r="E81" s="133">
        <v>15</v>
      </c>
      <c r="F81" s="210">
        <v>863</v>
      </c>
      <c r="G81" s="152" t="s">
        <v>43</v>
      </c>
      <c r="H81" s="152"/>
      <c r="I81" s="152"/>
      <c r="J81" s="152"/>
      <c r="K81" s="152"/>
      <c r="L81" s="131">
        <f>L82+L86</f>
        <v>68500</v>
      </c>
      <c r="M81" s="131">
        <f>M82+M86</f>
        <v>93212</v>
      </c>
      <c r="N81" s="131">
        <f>N82+N86</f>
        <v>58512</v>
      </c>
    </row>
    <row r="82" spans="1:14" s="48" customFormat="1" ht="15" customHeight="1">
      <c r="A82" s="344" t="s">
        <v>60</v>
      </c>
      <c r="B82" s="345"/>
      <c r="C82" s="133">
        <v>63</v>
      </c>
      <c r="D82" s="133">
        <v>0</v>
      </c>
      <c r="E82" s="133">
        <v>15</v>
      </c>
      <c r="F82" s="210">
        <v>863</v>
      </c>
      <c r="G82" s="152" t="s">
        <v>43</v>
      </c>
      <c r="H82" s="152" t="s">
        <v>37</v>
      </c>
      <c r="I82" s="152"/>
      <c r="J82" s="213"/>
      <c r="K82" s="226"/>
      <c r="L82" s="131">
        <f>L83</f>
        <v>300</v>
      </c>
      <c r="M82" s="131">
        <f>M83</f>
        <v>300</v>
      </c>
      <c r="N82" s="131">
        <f>N83</f>
        <v>300</v>
      </c>
    </row>
    <row r="83" spans="1:14" s="49" customFormat="1" ht="51" customHeight="1">
      <c r="A83" s="346" t="s">
        <v>207</v>
      </c>
      <c r="B83" s="347"/>
      <c r="C83" s="54">
        <v>63</v>
      </c>
      <c r="D83" s="54">
        <v>0</v>
      </c>
      <c r="E83" s="54">
        <v>15</v>
      </c>
      <c r="F83" s="212">
        <v>863</v>
      </c>
      <c r="G83" s="213" t="s">
        <v>43</v>
      </c>
      <c r="H83" s="213" t="s">
        <v>37</v>
      </c>
      <c r="I83" s="217" t="s">
        <v>208</v>
      </c>
      <c r="J83" s="214" t="s">
        <v>381</v>
      </c>
      <c r="K83" s="213"/>
      <c r="L83" s="132">
        <f aca="true" t="shared" si="14" ref="L83:N84">L84</f>
        <v>300</v>
      </c>
      <c r="M83" s="132">
        <f t="shared" si="14"/>
        <v>300</v>
      </c>
      <c r="N83" s="132">
        <f t="shared" si="14"/>
        <v>300</v>
      </c>
    </row>
    <row r="84" spans="1:14" s="49" customFormat="1" ht="26.25" customHeight="1">
      <c r="A84" s="46"/>
      <c r="B84" s="115" t="s">
        <v>174</v>
      </c>
      <c r="C84" s="54">
        <v>63</v>
      </c>
      <c r="D84" s="54">
        <v>0</v>
      </c>
      <c r="E84" s="54">
        <v>15</v>
      </c>
      <c r="F84" s="220">
        <v>863</v>
      </c>
      <c r="G84" s="213" t="s">
        <v>43</v>
      </c>
      <c r="H84" s="213" t="s">
        <v>37</v>
      </c>
      <c r="I84" s="217" t="s">
        <v>208</v>
      </c>
      <c r="J84" s="214" t="s">
        <v>381</v>
      </c>
      <c r="K84" s="213" t="s">
        <v>21</v>
      </c>
      <c r="L84" s="132">
        <f t="shared" si="14"/>
        <v>300</v>
      </c>
      <c r="M84" s="132">
        <f t="shared" si="14"/>
        <v>300</v>
      </c>
      <c r="N84" s="132">
        <f t="shared" si="14"/>
        <v>300</v>
      </c>
    </row>
    <row r="85" spans="1:14" s="49" customFormat="1" ht="26.25" customHeight="1">
      <c r="A85" s="46"/>
      <c r="B85" s="47" t="s">
        <v>92</v>
      </c>
      <c r="C85" s="54">
        <v>63</v>
      </c>
      <c r="D85" s="54">
        <v>0</v>
      </c>
      <c r="E85" s="54">
        <v>15</v>
      </c>
      <c r="F85" s="220">
        <v>863</v>
      </c>
      <c r="G85" s="213" t="s">
        <v>43</v>
      </c>
      <c r="H85" s="213" t="s">
        <v>37</v>
      </c>
      <c r="I85" s="217" t="s">
        <v>208</v>
      </c>
      <c r="J85" s="214" t="s">
        <v>381</v>
      </c>
      <c r="K85" s="213" t="s">
        <v>22</v>
      </c>
      <c r="L85" s="132">
        <f>'6.ВС'!L79</f>
        <v>300</v>
      </c>
      <c r="M85" s="132">
        <f>'6.ВС'!M79</f>
        <v>300</v>
      </c>
      <c r="N85" s="132">
        <f>'6.ВС'!N79</f>
        <v>300</v>
      </c>
    </row>
    <row r="86" spans="1:14" s="50" customFormat="1" ht="15" customHeight="1">
      <c r="A86" s="327" t="s">
        <v>61</v>
      </c>
      <c r="B86" s="328"/>
      <c r="C86" s="133">
        <v>63</v>
      </c>
      <c r="D86" s="133">
        <v>0</v>
      </c>
      <c r="E86" s="133">
        <v>15</v>
      </c>
      <c r="F86" s="157">
        <v>863</v>
      </c>
      <c r="G86" s="152" t="s">
        <v>43</v>
      </c>
      <c r="H86" s="152" t="s">
        <v>40</v>
      </c>
      <c r="I86" s="152"/>
      <c r="J86" s="152"/>
      <c r="K86" s="152"/>
      <c r="L86" s="131">
        <f>L87+L93+L96+L90</f>
        <v>68200</v>
      </c>
      <c r="M86" s="131">
        <f>M87+M93+M96+M90</f>
        <v>92912</v>
      </c>
      <c r="N86" s="131">
        <f>N87+N93+N96+N90</f>
        <v>58212</v>
      </c>
    </row>
    <row r="87" spans="1:14" s="49" customFormat="1" ht="15" customHeight="1">
      <c r="A87" s="331" t="s">
        <v>210</v>
      </c>
      <c r="B87" s="332"/>
      <c r="C87" s="54">
        <v>63</v>
      </c>
      <c r="D87" s="54">
        <v>0</v>
      </c>
      <c r="E87" s="54">
        <v>15</v>
      </c>
      <c r="F87" s="212">
        <v>863</v>
      </c>
      <c r="G87" s="213" t="s">
        <v>43</v>
      </c>
      <c r="H87" s="213" t="s">
        <v>40</v>
      </c>
      <c r="I87" s="217" t="s">
        <v>211</v>
      </c>
      <c r="J87" s="214" t="s">
        <v>369</v>
      </c>
      <c r="K87" s="213"/>
      <c r="L87" s="132">
        <f aca="true" t="shared" si="15" ref="L87:N88">L88</f>
        <v>38200</v>
      </c>
      <c r="M87" s="132">
        <f t="shared" si="15"/>
        <v>35000</v>
      </c>
      <c r="N87" s="132">
        <f t="shared" si="15"/>
        <v>35000</v>
      </c>
    </row>
    <row r="88" spans="1:14" s="49" customFormat="1" ht="26.25" customHeight="1">
      <c r="A88" s="59"/>
      <c r="B88" s="115" t="s">
        <v>174</v>
      </c>
      <c r="C88" s="54">
        <v>63</v>
      </c>
      <c r="D88" s="54">
        <v>0</v>
      </c>
      <c r="E88" s="54">
        <v>15</v>
      </c>
      <c r="F88" s="212">
        <v>863</v>
      </c>
      <c r="G88" s="213" t="s">
        <v>43</v>
      </c>
      <c r="H88" s="213" t="s">
        <v>40</v>
      </c>
      <c r="I88" s="217" t="s">
        <v>211</v>
      </c>
      <c r="J88" s="214" t="s">
        <v>369</v>
      </c>
      <c r="K88" s="213" t="s">
        <v>21</v>
      </c>
      <c r="L88" s="132">
        <f t="shared" si="15"/>
        <v>38200</v>
      </c>
      <c r="M88" s="132">
        <f t="shared" si="15"/>
        <v>35000</v>
      </c>
      <c r="N88" s="132">
        <f t="shared" si="15"/>
        <v>35000</v>
      </c>
    </row>
    <row r="89" spans="1:14" s="49" customFormat="1" ht="27" customHeight="1">
      <c r="A89" s="59"/>
      <c r="B89" s="47" t="s">
        <v>92</v>
      </c>
      <c r="C89" s="54">
        <v>63</v>
      </c>
      <c r="D89" s="54">
        <v>0</v>
      </c>
      <c r="E89" s="54">
        <v>15</v>
      </c>
      <c r="F89" s="212">
        <v>863</v>
      </c>
      <c r="G89" s="213" t="s">
        <v>43</v>
      </c>
      <c r="H89" s="213" t="s">
        <v>40</v>
      </c>
      <c r="I89" s="217" t="s">
        <v>211</v>
      </c>
      <c r="J89" s="214" t="s">
        <v>369</v>
      </c>
      <c r="K89" s="213" t="s">
        <v>22</v>
      </c>
      <c r="L89" s="132">
        <f>'6.ВС'!L83</f>
        <v>38200</v>
      </c>
      <c r="M89" s="132">
        <f>'6.ВС'!M83</f>
        <v>35000</v>
      </c>
      <c r="N89" s="132">
        <f>'6.ВС'!N83</f>
        <v>35000</v>
      </c>
    </row>
    <row r="90" spans="1:14" s="49" customFormat="1" ht="20.25" customHeight="1">
      <c r="A90" s="67"/>
      <c r="B90" s="275" t="s">
        <v>370</v>
      </c>
      <c r="C90" s="54"/>
      <c r="D90" s="54"/>
      <c r="E90" s="54"/>
      <c r="F90" s="212"/>
      <c r="G90" s="213" t="s">
        <v>43</v>
      </c>
      <c r="H90" s="213" t="s">
        <v>40</v>
      </c>
      <c r="I90" s="217"/>
      <c r="J90" s="213" t="s">
        <v>372</v>
      </c>
      <c r="K90" s="213"/>
      <c r="L90" s="132">
        <f aca="true" t="shared" si="16" ref="L90:N91">L91</f>
        <v>10000</v>
      </c>
      <c r="M90" s="132">
        <f t="shared" si="16"/>
        <v>10000</v>
      </c>
      <c r="N90" s="132">
        <f t="shared" si="16"/>
        <v>10000</v>
      </c>
    </row>
    <row r="91" spans="1:14" s="49" customFormat="1" ht="27" customHeight="1">
      <c r="A91" s="67"/>
      <c r="B91" s="47" t="s">
        <v>371</v>
      </c>
      <c r="C91" s="54"/>
      <c r="D91" s="54"/>
      <c r="E91" s="54"/>
      <c r="F91" s="212"/>
      <c r="G91" s="213" t="s">
        <v>43</v>
      </c>
      <c r="H91" s="213" t="s">
        <v>40</v>
      </c>
      <c r="I91" s="217"/>
      <c r="J91" s="213" t="s">
        <v>372</v>
      </c>
      <c r="K91" s="213"/>
      <c r="L91" s="132">
        <f t="shared" si="16"/>
        <v>10000</v>
      </c>
      <c r="M91" s="132">
        <f t="shared" si="16"/>
        <v>10000</v>
      </c>
      <c r="N91" s="132">
        <f t="shared" si="16"/>
        <v>10000</v>
      </c>
    </row>
    <row r="92" spans="1:14" s="49" customFormat="1" ht="27" customHeight="1">
      <c r="A92" s="67"/>
      <c r="B92" s="47" t="s">
        <v>92</v>
      </c>
      <c r="C92" s="54"/>
      <c r="D92" s="54"/>
      <c r="E92" s="54"/>
      <c r="F92" s="212"/>
      <c r="G92" s="213" t="s">
        <v>43</v>
      </c>
      <c r="H92" s="213" t="s">
        <v>40</v>
      </c>
      <c r="I92" s="217"/>
      <c r="J92" s="213" t="s">
        <v>372</v>
      </c>
      <c r="K92" s="213"/>
      <c r="L92" s="132">
        <f>'6.ВС'!L86</f>
        <v>10000</v>
      </c>
      <c r="M92" s="132">
        <f>'6.ВС'!M86</f>
        <v>10000</v>
      </c>
      <c r="N92" s="132">
        <f>'6.ВС'!N86</f>
        <v>10000</v>
      </c>
    </row>
    <row r="93" spans="1:14" s="49" customFormat="1" ht="15" customHeight="1">
      <c r="A93" s="331" t="s">
        <v>97</v>
      </c>
      <c r="B93" s="332"/>
      <c r="C93" s="54">
        <v>63</v>
      </c>
      <c r="D93" s="54">
        <v>0</v>
      </c>
      <c r="E93" s="54">
        <v>15</v>
      </c>
      <c r="F93" s="212">
        <v>863</v>
      </c>
      <c r="G93" s="213" t="s">
        <v>43</v>
      </c>
      <c r="H93" s="213" t="s">
        <v>40</v>
      </c>
      <c r="I93" s="217" t="s">
        <v>213</v>
      </c>
      <c r="J93" s="214" t="s">
        <v>373</v>
      </c>
      <c r="K93" s="213"/>
      <c r="L93" s="132">
        <f aca="true" t="shared" si="17" ref="L93:N94">L94</f>
        <v>10000</v>
      </c>
      <c r="M93" s="132">
        <f t="shared" si="17"/>
        <v>10000</v>
      </c>
      <c r="N93" s="132">
        <f t="shared" si="17"/>
        <v>13212</v>
      </c>
    </row>
    <row r="94" spans="1:14" s="49" customFormat="1" ht="26.25" customHeight="1">
      <c r="A94" s="59"/>
      <c r="B94" s="115" t="s">
        <v>174</v>
      </c>
      <c r="C94" s="54">
        <v>63</v>
      </c>
      <c r="D94" s="54">
        <v>0</v>
      </c>
      <c r="E94" s="54">
        <v>15</v>
      </c>
      <c r="F94" s="212">
        <v>863</v>
      </c>
      <c r="G94" s="213" t="s">
        <v>43</v>
      </c>
      <c r="H94" s="213" t="s">
        <v>40</v>
      </c>
      <c r="I94" s="217" t="s">
        <v>213</v>
      </c>
      <c r="J94" s="214" t="s">
        <v>373</v>
      </c>
      <c r="K94" s="213" t="s">
        <v>21</v>
      </c>
      <c r="L94" s="132">
        <f t="shared" si="17"/>
        <v>10000</v>
      </c>
      <c r="M94" s="132">
        <f t="shared" si="17"/>
        <v>10000</v>
      </c>
      <c r="N94" s="132">
        <f t="shared" si="17"/>
        <v>13212</v>
      </c>
    </row>
    <row r="95" spans="1:14" ht="26.25" customHeight="1">
      <c r="A95" s="59"/>
      <c r="B95" s="47" t="s">
        <v>92</v>
      </c>
      <c r="C95" s="54">
        <v>63</v>
      </c>
      <c r="D95" s="54">
        <v>0</v>
      </c>
      <c r="E95" s="54">
        <v>15</v>
      </c>
      <c r="F95" s="212">
        <v>863</v>
      </c>
      <c r="G95" s="213" t="s">
        <v>43</v>
      </c>
      <c r="H95" s="213" t="s">
        <v>40</v>
      </c>
      <c r="I95" s="217" t="s">
        <v>213</v>
      </c>
      <c r="J95" s="214" t="s">
        <v>373</v>
      </c>
      <c r="K95" s="213" t="s">
        <v>22</v>
      </c>
      <c r="L95" s="129">
        <f>'6.ВС'!L89</f>
        <v>10000</v>
      </c>
      <c r="M95" s="129">
        <f>'6.ВС'!M89</f>
        <v>10000</v>
      </c>
      <c r="N95" s="129">
        <f>'6.ВС'!N89</f>
        <v>13212</v>
      </c>
    </row>
    <row r="96" spans="1:14" ht="17.25" customHeight="1">
      <c r="A96" s="67"/>
      <c r="B96" s="257" t="s">
        <v>334</v>
      </c>
      <c r="C96" s="54"/>
      <c r="D96" s="54"/>
      <c r="E96" s="54"/>
      <c r="F96" s="212"/>
      <c r="G96" s="213" t="s">
        <v>43</v>
      </c>
      <c r="H96" s="213" t="s">
        <v>40</v>
      </c>
      <c r="I96" s="217" t="s">
        <v>335</v>
      </c>
      <c r="J96" s="214" t="s">
        <v>374</v>
      </c>
      <c r="K96" s="213"/>
      <c r="L96" s="129">
        <f aca="true" t="shared" si="18" ref="L96:N97">L97</f>
        <v>10000</v>
      </c>
      <c r="M96" s="129">
        <f t="shared" si="18"/>
        <v>37912</v>
      </c>
      <c r="N96" s="129">
        <f t="shared" si="18"/>
        <v>0</v>
      </c>
    </row>
    <row r="97" spans="1:14" ht="26.25" customHeight="1">
      <c r="A97" s="67"/>
      <c r="B97" s="115" t="s">
        <v>174</v>
      </c>
      <c r="C97" s="54"/>
      <c r="D97" s="54"/>
      <c r="E97" s="54"/>
      <c r="F97" s="212"/>
      <c r="G97" s="213" t="s">
        <v>43</v>
      </c>
      <c r="H97" s="213" t="s">
        <v>40</v>
      </c>
      <c r="I97" s="217" t="s">
        <v>335</v>
      </c>
      <c r="J97" s="214" t="s">
        <v>374</v>
      </c>
      <c r="K97" s="213" t="s">
        <v>21</v>
      </c>
      <c r="L97" s="129">
        <f t="shared" si="18"/>
        <v>10000</v>
      </c>
      <c r="M97" s="129">
        <f t="shared" si="18"/>
        <v>37912</v>
      </c>
      <c r="N97" s="129">
        <f t="shared" si="18"/>
        <v>0</v>
      </c>
    </row>
    <row r="98" spans="1:14" ht="26.25" customHeight="1">
      <c r="A98" s="67"/>
      <c r="B98" s="47" t="s">
        <v>92</v>
      </c>
      <c r="C98" s="54"/>
      <c r="D98" s="54"/>
      <c r="E98" s="54"/>
      <c r="F98" s="212"/>
      <c r="G98" s="213" t="s">
        <v>43</v>
      </c>
      <c r="H98" s="213" t="s">
        <v>40</v>
      </c>
      <c r="I98" s="217" t="s">
        <v>335</v>
      </c>
      <c r="J98" s="214" t="s">
        <v>374</v>
      </c>
      <c r="K98" s="213" t="s">
        <v>22</v>
      </c>
      <c r="L98" s="129">
        <f>'6.ВС'!L92</f>
        <v>10000</v>
      </c>
      <c r="M98" s="129">
        <f>'6.ВС'!M92</f>
        <v>37912</v>
      </c>
      <c r="N98" s="129">
        <f>'6.ВС'!N92</f>
        <v>0</v>
      </c>
    </row>
    <row r="99" spans="1:14" ht="18.75" customHeight="1">
      <c r="A99" s="67"/>
      <c r="B99" s="276" t="s">
        <v>375</v>
      </c>
      <c r="C99" s="54"/>
      <c r="D99" s="54"/>
      <c r="E99" s="54"/>
      <c r="F99" s="212"/>
      <c r="G99" s="152" t="s">
        <v>377</v>
      </c>
      <c r="H99" s="152"/>
      <c r="I99" s="148"/>
      <c r="J99" s="155"/>
      <c r="K99" s="152"/>
      <c r="L99" s="129">
        <f>L100</f>
        <v>3500</v>
      </c>
      <c r="M99" s="129">
        <f aca="true" t="shared" si="19" ref="M99:N102">M100</f>
        <v>3500</v>
      </c>
      <c r="N99" s="129">
        <f t="shared" si="19"/>
        <v>3500</v>
      </c>
    </row>
    <row r="100" spans="1:14" ht="16.5" customHeight="1">
      <c r="A100" s="67"/>
      <c r="B100" s="257" t="s">
        <v>376</v>
      </c>
      <c r="C100" s="54"/>
      <c r="D100" s="54"/>
      <c r="E100" s="54"/>
      <c r="F100" s="212"/>
      <c r="G100" s="213" t="s">
        <v>377</v>
      </c>
      <c r="H100" s="213" t="s">
        <v>37</v>
      </c>
      <c r="I100" s="217"/>
      <c r="J100" s="214"/>
      <c r="K100" s="213"/>
      <c r="L100" s="129">
        <f>L101</f>
        <v>3500</v>
      </c>
      <c r="M100" s="129">
        <f t="shared" si="19"/>
        <v>3500</v>
      </c>
      <c r="N100" s="129">
        <f t="shared" si="19"/>
        <v>3500</v>
      </c>
    </row>
    <row r="101" spans="1:14" ht="16.5" customHeight="1">
      <c r="A101" s="67"/>
      <c r="B101" s="257" t="s">
        <v>378</v>
      </c>
      <c r="C101" s="54"/>
      <c r="D101" s="54"/>
      <c r="E101" s="54"/>
      <c r="F101" s="212"/>
      <c r="G101" s="213" t="s">
        <v>377</v>
      </c>
      <c r="H101" s="213" t="s">
        <v>37</v>
      </c>
      <c r="I101" s="217"/>
      <c r="J101" s="214" t="s">
        <v>379</v>
      </c>
      <c r="K101" s="213"/>
      <c r="L101" s="129">
        <f>L102</f>
        <v>3500</v>
      </c>
      <c r="M101" s="129">
        <f t="shared" si="19"/>
        <v>3500</v>
      </c>
      <c r="N101" s="129">
        <f t="shared" si="19"/>
        <v>3500</v>
      </c>
    </row>
    <row r="102" spans="1:14" ht="15.75" customHeight="1">
      <c r="A102" s="67"/>
      <c r="B102" s="218" t="s">
        <v>23</v>
      </c>
      <c r="C102" s="54"/>
      <c r="D102" s="54"/>
      <c r="E102" s="54"/>
      <c r="F102" s="212"/>
      <c r="G102" s="213" t="s">
        <v>377</v>
      </c>
      <c r="H102" s="213" t="s">
        <v>37</v>
      </c>
      <c r="I102" s="217"/>
      <c r="J102" s="214" t="s">
        <v>379</v>
      </c>
      <c r="K102" s="213" t="s">
        <v>24</v>
      </c>
      <c r="L102" s="129">
        <f>L103</f>
        <v>3500</v>
      </c>
      <c r="M102" s="129">
        <f t="shared" si="19"/>
        <v>3500</v>
      </c>
      <c r="N102" s="129">
        <f t="shared" si="19"/>
        <v>3500</v>
      </c>
    </row>
    <row r="103" spans="1:14" ht="16.5" customHeight="1">
      <c r="A103" s="67"/>
      <c r="B103" s="114" t="s">
        <v>170</v>
      </c>
      <c r="C103" s="54"/>
      <c r="D103" s="54"/>
      <c r="E103" s="54"/>
      <c r="F103" s="212"/>
      <c r="G103" s="213" t="s">
        <v>377</v>
      </c>
      <c r="H103" s="213" t="s">
        <v>37</v>
      </c>
      <c r="I103" s="217"/>
      <c r="J103" s="214" t="s">
        <v>379</v>
      </c>
      <c r="K103" s="213" t="s">
        <v>171</v>
      </c>
      <c r="L103" s="129">
        <f>'6.ВС'!L97</f>
        <v>3500</v>
      </c>
      <c r="M103" s="129">
        <f>'6.ВС'!M97</f>
        <v>3500</v>
      </c>
      <c r="N103" s="129">
        <f>'6.ВС'!N97</f>
        <v>3500</v>
      </c>
    </row>
    <row r="104" spans="1:14" ht="12.75" customHeight="1">
      <c r="A104" s="102"/>
      <c r="B104" s="106" t="s">
        <v>164</v>
      </c>
      <c r="C104" s="133">
        <v>63</v>
      </c>
      <c r="D104" s="133">
        <v>0</v>
      </c>
      <c r="E104" s="133">
        <v>17</v>
      </c>
      <c r="F104" s="157">
        <v>863</v>
      </c>
      <c r="G104" s="146" t="s">
        <v>50</v>
      </c>
      <c r="H104" s="140"/>
      <c r="I104" s="140"/>
      <c r="J104" s="213"/>
      <c r="K104" s="217"/>
      <c r="L104" s="128">
        <f>L105</f>
        <v>90000</v>
      </c>
      <c r="M104" s="128">
        <f aca="true" t="shared" si="20" ref="M104:N107">M105</f>
        <v>90000</v>
      </c>
      <c r="N104" s="128">
        <f t="shared" si="20"/>
        <v>90000</v>
      </c>
    </row>
    <row r="105" spans="1:14" ht="12.75" customHeight="1">
      <c r="A105" s="102"/>
      <c r="B105" s="106" t="s">
        <v>161</v>
      </c>
      <c r="C105" s="54">
        <v>63</v>
      </c>
      <c r="D105" s="54">
        <v>0</v>
      </c>
      <c r="E105" s="54">
        <v>17</v>
      </c>
      <c r="F105" s="157">
        <v>863</v>
      </c>
      <c r="G105" s="146" t="s">
        <v>50</v>
      </c>
      <c r="H105" s="146" t="s">
        <v>37</v>
      </c>
      <c r="I105" s="140"/>
      <c r="J105" s="213"/>
      <c r="K105" s="217"/>
      <c r="L105" s="128">
        <f>L106</f>
        <v>90000</v>
      </c>
      <c r="M105" s="128">
        <f t="shared" si="20"/>
        <v>90000</v>
      </c>
      <c r="N105" s="128">
        <f t="shared" si="20"/>
        <v>90000</v>
      </c>
    </row>
    <row r="106" spans="1:14" ht="24.75" customHeight="1">
      <c r="A106" s="102"/>
      <c r="B106" s="105" t="s">
        <v>215</v>
      </c>
      <c r="C106" s="54">
        <v>63</v>
      </c>
      <c r="D106" s="54">
        <v>0</v>
      </c>
      <c r="E106" s="54">
        <v>17</v>
      </c>
      <c r="F106" s="212">
        <v>863</v>
      </c>
      <c r="G106" s="140" t="s">
        <v>50</v>
      </c>
      <c r="H106" s="140" t="s">
        <v>37</v>
      </c>
      <c r="I106" s="217" t="s">
        <v>216</v>
      </c>
      <c r="J106" s="214" t="s">
        <v>382</v>
      </c>
      <c r="K106" s="217"/>
      <c r="L106" s="129">
        <f>L107</f>
        <v>90000</v>
      </c>
      <c r="M106" s="129">
        <f t="shared" si="20"/>
        <v>90000</v>
      </c>
      <c r="N106" s="129">
        <f t="shared" si="20"/>
        <v>90000</v>
      </c>
    </row>
    <row r="107" spans="1:14" ht="12.75" customHeight="1">
      <c r="A107" s="102"/>
      <c r="B107" s="105" t="s">
        <v>163</v>
      </c>
      <c r="C107" s="54">
        <v>63</v>
      </c>
      <c r="D107" s="54">
        <v>0</v>
      </c>
      <c r="E107" s="54">
        <v>17</v>
      </c>
      <c r="F107" s="212">
        <v>863</v>
      </c>
      <c r="G107" s="140" t="s">
        <v>50</v>
      </c>
      <c r="H107" s="140" t="s">
        <v>37</v>
      </c>
      <c r="I107" s="217" t="s">
        <v>216</v>
      </c>
      <c r="J107" s="214" t="s">
        <v>382</v>
      </c>
      <c r="K107" s="217" t="s">
        <v>162</v>
      </c>
      <c r="L107" s="129">
        <f>L108</f>
        <v>90000</v>
      </c>
      <c r="M107" s="129">
        <f t="shared" si="20"/>
        <v>90000</v>
      </c>
      <c r="N107" s="129">
        <f t="shared" si="20"/>
        <v>90000</v>
      </c>
    </row>
    <row r="108" spans="1:14" ht="28.5" customHeight="1">
      <c r="A108" s="102"/>
      <c r="B108" s="113" t="s">
        <v>173</v>
      </c>
      <c r="C108" s="54">
        <v>63</v>
      </c>
      <c r="D108" s="54">
        <v>0</v>
      </c>
      <c r="E108" s="54">
        <v>17</v>
      </c>
      <c r="F108" s="212">
        <v>863</v>
      </c>
      <c r="G108" s="140" t="s">
        <v>50</v>
      </c>
      <c r="H108" s="140" t="s">
        <v>37</v>
      </c>
      <c r="I108" s="217" t="s">
        <v>216</v>
      </c>
      <c r="J108" s="214" t="s">
        <v>382</v>
      </c>
      <c r="K108" s="217" t="s">
        <v>172</v>
      </c>
      <c r="L108" s="129">
        <f>'6.ВС'!L102</f>
        <v>90000</v>
      </c>
      <c r="M108" s="129">
        <f>'6.ВС'!M102</f>
        <v>90000</v>
      </c>
      <c r="N108" s="129">
        <f>'6.ВС'!N102</f>
        <v>90000</v>
      </c>
    </row>
    <row r="109" spans="1:14" ht="13.5" customHeight="1">
      <c r="A109" s="329" t="s">
        <v>49</v>
      </c>
      <c r="B109" s="330"/>
      <c r="C109" s="133">
        <v>63</v>
      </c>
      <c r="D109" s="133">
        <v>0</v>
      </c>
      <c r="E109" s="133">
        <v>18</v>
      </c>
      <c r="F109" s="157">
        <v>863</v>
      </c>
      <c r="G109" s="146" t="s">
        <v>52</v>
      </c>
      <c r="H109" s="146"/>
      <c r="I109" s="146"/>
      <c r="J109" s="146"/>
      <c r="K109" s="146"/>
      <c r="L109" s="128">
        <f aca="true" t="shared" si="21" ref="L109:N112">L110</f>
        <v>4000</v>
      </c>
      <c r="M109" s="128">
        <f t="shared" si="21"/>
        <v>4000</v>
      </c>
      <c r="N109" s="128">
        <f t="shared" si="21"/>
        <v>4000</v>
      </c>
    </row>
    <row r="110" spans="1:14" ht="13.5" customHeight="1">
      <c r="A110" s="327" t="s">
        <v>118</v>
      </c>
      <c r="B110" s="328"/>
      <c r="C110" s="133">
        <v>63</v>
      </c>
      <c r="D110" s="133">
        <v>0</v>
      </c>
      <c r="E110" s="133">
        <v>18</v>
      </c>
      <c r="F110" s="157">
        <v>863</v>
      </c>
      <c r="G110" s="146" t="s">
        <v>52</v>
      </c>
      <c r="H110" s="146" t="s">
        <v>38</v>
      </c>
      <c r="I110" s="146"/>
      <c r="J110" s="146"/>
      <c r="K110" s="146"/>
      <c r="L110" s="128">
        <f>L111</f>
        <v>4000</v>
      </c>
      <c r="M110" s="128">
        <f t="shared" si="21"/>
        <v>4000</v>
      </c>
      <c r="N110" s="128">
        <f t="shared" si="21"/>
        <v>4000</v>
      </c>
    </row>
    <row r="111" spans="1:14" ht="96.75" customHeight="1">
      <c r="A111" s="331" t="s">
        <v>200</v>
      </c>
      <c r="B111" s="332"/>
      <c r="C111" s="54">
        <v>63</v>
      </c>
      <c r="D111" s="54">
        <v>0</v>
      </c>
      <c r="E111" s="54">
        <v>18</v>
      </c>
      <c r="F111" s="212">
        <v>863</v>
      </c>
      <c r="G111" s="140" t="s">
        <v>52</v>
      </c>
      <c r="H111" s="140" t="s">
        <v>38</v>
      </c>
      <c r="I111" s="213" t="s">
        <v>199</v>
      </c>
      <c r="J111" s="214" t="s">
        <v>383</v>
      </c>
      <c r="K111" s="140"/>
      <c r="L111" s="129">
        <f>L112</f>
        <v>4000</v>
      </c>
      <c r="M111" s="129">
        <f t="shared" si="21"/>
        <v>4000</v>
      </c>
      <c r="N111" s="129">
        <f t="shared" si="21"/>
        <v>4000</v>
      </c>
    </row>
    <row r="112" spans="1:14" ht="17.25" customHeight="1">
      <c r="A112" s="59"/>
      <c r="B112" s="61" t="s">
        <v>51</v>
      </c>
      <c r="C112" s="54">
        <v>63</v>
      </c>
      <c r="D112" s="54">
        <v>0</v>
      </c>
      <c r="E112" s="54">
        <v>18</v>
      </c>
      <c r="F112" s="212">
        <v>863</v>
      </c>
      <c r="G112" s="140" t="s">
        <v>52</v>
      </c>
      <c r="H112" s="140" t="s">
        <v>38</v>
      </c>
      <c r="I112" s="213" t="s">
        <v>199</v>
      </c>
      <c r="J112" s="214" t="s">
        <v>383</v>
      </c>
      <c r="K112" s="140" t="s">
        <v>39</v>
      </c>
      <c r="L112" s="129">
        <f>L113</f>
        <v>4000</v>
      </c>
      <c r="M112" s="129">
        <f t="shared" si="21"/>
        <v>4000</v>
      </c>
      <c r="N112" s="130">
        <f t="shared" si="21"/>
        <v>4000</v>
      </c>
    </row>
    <row r="113" spans="1:14" ht="13.5" customHeight="1">
      <c r="A113" s="59"/>
      <c r="B113" s="76" t="s">
        <v>62</v>
      </c>
      <c r="C113" s="54">
        <v>63</v>
      </c>
      <c r="D113" s="54">
        <v>0</v>
      </c>
      <c r="E113" s="54">
        <v>18</v>
      </c>
      <c r="F113" s="212">
        <v>863</v>
      </c>
      <c r="G113" s="140" t="s">
        <v>52</v>
      </c>
      <c r="H113" s="140" t="s">
        <v>38</v>
      </c>
      <c r="I113" s="213" t="s">
        <v>199</v>
      </c>
      <c r="J113" s="214" t="s">
        <v>383</v>
      </c>
      <c r="K113" s="217" t="s">
        <v>28</v>
      </c>
      <c r="L113" s="129">
        <f>'6.ВС'!L107</f>
        <v>4000</v>
      </c>
      <c r="M113" s="129">
        <f>'6.ВС'!M107</f>
        <v>4000</v>
      </c>
      <c r="N113" s="129">
        <f>'6.ВС'!N107</f>
        <v>4000</v>
      </c>
    </row>
    <row r="114" spans="1:14" ht="13.5" customHeight="1" hidden="1">
      <c r="A114" s="59"/>
      <c r="B114" s="231" t="s">
        <v>291</v>
      </c>
      <c r="C114" s="232"/>
      <c r="D114" s="232"/>
      <c r="E114" s="232"/>
      <c r="F114" s="157">
        <v>863</v>
      </c>
      <c r="G114" s="153" t="s">
        <v>292</v>
      </c>
      <c r="H114" s="153"/>
      <c r="I114" s="153"/>
      <c r="J114" s="153"/>
      <c r="K114" s="217"/>
      <c r="L114" s="128">
        <f>L115</f>
        <v>0</v>
      </c>
      <c r="M114" s="128">
        <f aca="true" t="shared" si="22" ref="M114:N116">M115</f>
        <v>0</v>
      </c>
      <c r="N114" s="128">
        <f t="shared" si="22"/>
        <v>0</v>
      </c>
    </row>
    <row r="115" spans="1:14" ht="13.5" customHeight="1" hidden="1">
      <c r="A115" s="59"/>
      <c r="B115" s="233" t="s">
        <v>291</v>
      </c>
      <c r="C115" s="234"/>
      <c r="D115" s="234"/>
      <c r="E115" s="234"/>
      <c r="F115" s="212">
        <v>863</v>
      </c>
      <c r="G115" s="144" t="s">
        <v>292</v>
      </c>
      <c r="H115" s="144" t="s">
        <v>292</v>
      </c>
      <c r="I115" s="144"/>
      <c r="J115" s="144"/>
      <c r="K115" s="217"/>
      <c r="L115" s="129">
        <f>L116</f>
        <v>0</v>
      </c>
      <c r="M115" s="129">
        <f t="shared" si="22"/>
        <v>0</v>
      </c>
      <c r="N115" s="129">
        <f t="shared" si="22"/>
        <v>0</v>
      </c>
    </row>
    <row r="116" spans="1:14" ht="13.5" customHeight="1" hidden="1">
      <c r="A116" s="59"/>
      <c r="B116" s="233" t="s">
        <v>291</v>
      </c>
      <c r="C116" s="234"/>
      <c r="D116" s="234"/>
      <c r="E116" s="234"/>
      <c r="F116" s="212">
        <v>863</v>
      </c>
      <c r="G116" s="144" t="s">
        <v>292</v>
      </c>
      <c r="H116" s="144" t="s">
        <v>292</v>
      </c>
      <c r="I116" s="144" t="s">
        <v>295</v>
      </c>
      <c r="J116" s="144" t="s">
        <v>293</v>
      </c>
      <c r="K116" s="217"/>
      <c r="L116" s="129">
        <f>L117</f>
        <v>0</v>
      </c>
      <c r="M116" s="129">
        <f t="shared" si="22"/>
        <v>0</v>
      </c>
      <c r="N116" s="129">
        <f t="shared" si="22"/>
        <v>0</v>
      </c>
    </row>
    <row r="117" spans="1:14" ht="13.5" customHeight="1" hidden="1">
      <c r="A117" s="59"/>
      <c r="B117" s="233" t="s">
        <v>291</v>
      </c>
      <c r="C117" s="234"/>
      <c r="D117" s="234"/>
      <c r="E117" s="234"/>
      <c r="F117" s="212">
        <v>863</v>
      </c>
      <c r="G117" s="144" t="s">
        <v>292</v>
      </c>
      <c r="H117" s="144" t="s">
        <v>292</v>
      </c>
      <c r="I117" s="144" t="s">
        <v>295</v>
      </c>
      <c r="J117" s="144" t="s">
        <v>293</v>
      </c>
      <c r="K117" s="144" t="s">
        <v>294</v>
      </c>
      <c r="L117" s="129">
        <v>0</v>
      </c>
      <c r="M117" s="129"/>
      <c r="N117" s="129"/>
    </row>
    <row r="118" spans="1:14" ht="14.25" customHeight="1">
      <c r="A118" s="68"/>
      <c r="B118" s="69" t="s">
        <v>29</v>
      </c>
      <c r="C118" s="69"/>
      <c r="D118" s="69"/>
      <c r="E118" s="69"/>
      <c r="F118" s="212"/>
      <c r="G118" s="146"/>
      <c r="H118" s="146"/>
      <c r="I118" s="146"/>
      <c r="J118" s="214"/>
      <c r="K118" s="146"/>
      <c r="L118" s="128">
        <f>L11+L61+L68+L109+L81+L73+L104+L99</f>
        <v>3026041</v>
      </c>
      <c r="M118" s="128">
        <f>M11+M61+M68+M109+M81+M73+M104+M99</f>
        <v>3100017</v>
      </c>
      <c r="N118" s="128">
        <f>N11+N61+N68+N109+N81+N73+N104+N99</f>
        <v>3189581</v>
      </c>
    </row>
  </sheetData>
  <sheetProtection/>
  <mergeCells count="28">
    <mergeCell ref="B52:C52"/>
    <mergeCell ref="A93:B93"/>
    <mergeCell ref="A109:B109"/>
    <mergeCell ref="A110:B110"/>
    <mergeCell ref="A111:B111"/>
    <mergeCell ref="A73:B73"/>
    <mergeCell ref="A74:B74"/>
    <mergeCell ref="A78:B78"/>
    <mergeCell ref="A82:B82"/>
    <mergeCell ref="A83:B83"/>
    <mergeCell ref="A86:B86"/>
    <mergeCell ref="A81:B81"/>
    <mergeCell ref="A87:B87"/>
    <mergeCell ref="A48:B48"/>
    <mergeCell ref="A55:B55"/>
    <mergeCell ref="A12:B12"/>
    <mergeCell ref="A16:B16"/>
    <mergeCell ref="A20:B20"/>
    <mergeCell ref="B27:C27"/>
    <mergeCell ref="A44:B44"/>
    <mergeCell ref="A45:B45"/>
    <mergeCell ref="B17:C17"/>
    <mergeCell ref="F2:N2"/>
    <mergeCell ref="F3:L3"/>
    <mergeCell ref="F4:N4"/>
    <mergeCell ref="A6:N6"/>
    <mergeCell ref="A8:B8"/>
    <mergeCell ref="A11:B11"/>
  </mergeCells>
  <printOptions/>
  <pageMargins left="0.5511811023622047" right="0.4330708661417323" top="0.5118110236220472" bottom="0.31496062992125984" header="0.6692913385826772" footer="0.5511811023622047"/>
  <pageSetup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tabColor theme="0"/>
  </sheetPr>
  <dimension ref="A1:S107"/>
  <sheetViews>
    <sheetView workbookViewId="0" topLeftCell="B1">
      <selection activeCell="M107" sqref="M107"/>
    </sheetView>
  </sheetViews>
  <sheetFormatPr defaultColWidth="9.140625" defaultRowHeight="12.75"/>
  <cols>
    <col min="1" max="1" width="2.28125" style="28" hidden="1" customWidth="1"/>
    <col min="2" max="2" width="46.140625" style="29" customWidth="1"/>
    <col min="3" max="3" width="4.8515625" style="29" customWidth="1"/>
    <col min="4" max="4" width="5.00390625" style="29" customWidth="1"/>
    <col min="5" max="5" width="5.421875" style="29" customWidth="1"/>
    <col min="6" max="6" width="4.7109375" style="109" customWidth="1"/>
    <col min="7" max="7" width="4.57421875" style="52" hidden="1" customWidth="1"/>
    <col min="8" max="8" width="7.57421875" style="52" hidden="1" customWidth="1"/>
    <col min="9" max="9" width="6.140625" style="52" customWidth="1"/>
    <col min="10" max="10" width="14.7109375" style="52" hidden="1" customWidth="1"/>
    <col min="11" max="11" width="4.421875" style="53" customWidth="1"/>
    <col min="12" max="12" width="13.140625" style="35" customWidth="1"/>
    <col min="13" max="14" width="12.140625" style="28" customWidth="1"/>
    <col min="15" max="16" width="9.140625" style="28" customWidth="1"/>
    <col min="17" max="17" width="4.421875" style="28" customWidth="1"/>
    <col min="18" max="16384" width="9.140625" style="28" customWidth="1"/>
  </cols>
  <sheetData>
    <row r="1" spans="3:14" ht="16.5" customHeight="1">
      <c r="C1" s="337" t="s">
        <v>266</v>
      </c>
      <c r="D1" s="337"/>
      <c r="E1" s="337"/>
      <c r="F1" s="337"/>
      <c r="G1" s="337"/>
      <c r="H1" s="337"/>
      <c r="I1" s="337"/>
      <c r="J1" s="337"/>
      <c r="K1" s="337"/>
      <c r="L1" s="337"/>
      <c r="M1" s="39"/>
      <c r="N1" s="39"/>
    </row>
    <row r="2" spans="3:14" ht="45.75" customHeight="1">
      <c r="C2" s="349" t="s">
        <v>341</v>
      </c>
      <c r="D2" s="349"/>
      <c r="E2" s="349"/>
      <c r="F2" s="349"/>
      <c r="G2" s="349"/>
      <c r="H2" s="349"/>
      <c r="I2" s="349"/>
      <c r="J2" s="349"/>
      <c r="K2" s="349"/>
      <c r="L2" s="349"/>
      <c r="M2" s="349"/>
      <c r="N2" s="349"/>
    </row>
    <row r="3" spans="6:14" ht="5.25" customHeight="1">
      <c r="F3" s="110"/>
      <c r="G3" s="43"/>
      <c r="H3" s="43"/>
      <c r="I3" s="43"/>
      <c r="J3" s="43"/>
      <c r="K3" s="43"/>
      <c r="L3" s="40"/>
      <c r="M3" s="40"/>
      <c r="N3" s="40"/>
    </row>
    <row r="4" spans="1:14" ht="42" customHeight="1">
      <c r="A4" s="339" t="s">
        <v>384</v>
      </c>
      <c r="B4" s="339"/>
      <c r="C4" s="339"/>
      <c r="D4" s="339"/>
      <c r="E4" s="339"/>
      <c r="F4" s="339"/>
      <c r="G4" s="339"/>
      <c r="H4" s="339"/>
      <c r="I4" s="339"/>
      <c r="J4" s="339"/>
      <c r="K4" s="339"/>
      <c r="L4" s="339"/>
      <c r="M4" s="339"/>
      <c r="N4" s="339"/>
    </row>
    <row r="5" spans="1:14" ht="12.75" customHeight="1">
      <c r="A5" s="30"/>
      <c r="B5" s="30"/>
      <c r="C5" s="33"/>
      <c r="D5" s="33"/>
      <c r="E5" s="33"/>
      <c r="F5" s="137"/>
      <c r="G5" s="30"/>
      <c r="H5" s="30"/>
      <c r="I5" s="30"/>
      <c r="J5" s="30"/>
      <c r="K5" s="30"/>
      <c r="M5" s="30"/>
      <c r="N5" s="160" t="s">
        <v>219</v>
      </c>
    </row>
    <row r="6" spans="1:14" s="42" customFormat="1" ht="25.5" customHeight="1">
      <c r="A6" s="348" t="s">
        <v>31</v>
      </c>
      <c r="B6" s="348"/>
      <c r="C6" s="258" t="s">
        <v>223</v>
      </c>
      <c r="D6" s="258" t="s">
        <v>180</v>
      </c>
      <c r="E6" s="259" t="s">
        <v>224</v>
      </c>
      <c r="F6" s="258" t="s">
        <v>268</v>
      </c>
      <c r="G6" s="207" t="s">
        <v>32</v>
      </c>
      <c r="H6" s="207" t="s">
        <v>33</v>
      </c>
      <c r="I6" s="207" t="s">
        <v>84</v>
      </c>
      <c r="J6" s="207" t="s">
        <v>34</v>
      </c>
      <c r="K6" s="207" t="s">
        <v>35</v>
      </c>
      <c r="L6" s="41" t="s">
        <v>176</v>
      </c>
      <c r="M6" s="41" t="s">
        <v>273</v>
      </c>
      <c r="N6" s="41" t="s">
        <v>338</v>
      </c>
    </row>
    <row r="7" spans="1:14" s="42" customFormat="1" ht="24.75" customHeight="1">
      <c r="A7" s="54"/>
      <c r="B7" s="236" t="s">
        <v>385</v>
      </c>
      <c r="C7" s="260">
        <v>65</v>
      </c>
      <c r="D7" s="225"/>
      <c r="E7" s="225"/>
      <c r="F7" s="261"/>
      <c r="G7" s="217"/>
      <c r="H7" s="217"/>
      <c r="I7" s="217"/>
      <c r="J7" s="217"/>
      <c r="K7" s="217"/>
      <c r="L7" s="127">
        <f>L8+L47+L54+L59+L64+L91+L86</f>
        <v>3022541</v>
      </c>
      <c r="M7" s="127">
        <f>M8+M47+M54+M59+M64+M91+M86</f>
        <v>3052217</v>
      </c>
      <c r="N7" s="127">
        <f>N8+N47+N54+N59+N64+N91+N86</f>
        <v>3096981</v>
      </c>
    </row>
    <row r="8" spans="1:14" s="42" customFormat="1" ht="50.25" customHeight="1">
      <c r="A8" s="54"/>
      <c r="B8" s="141" t="s">
        <v>181</v>
      </c>
      <c r="C8" s="260">
        <v>65</v>
      </c>
      <c r="D8" s="260">
        <v>0</v>
      </c>
      <c r="E8" s="260">
        <v>11</v>
      </c>
      <c r="F8" s="262"/>
      <c r="G8" s="217"/>
      <c r="H8" s="217"/>
      <c r="I8" s="217"/>
      <c r="J8" s="217"/>
      <c r="K8" s="217"/>
      <c r="L8" s="127">
        <f>L9</f>
        <v>1584800</v>
      </c>
      <c r="M8" s="127">
        <f>M9</f>
        <v>1527188</v>
      </c>
      <c r="N8" s="127">
        <f>N9</f>
        <v>1527188</v>
      </c>
    </row>
    <row r="9" spans="1:14" s="42" customFormat="1" ht="17.25" customHeight="1">
      <c r="A9" s="54"/>
      <c r="B9" s="117" t="s">
        <v>355</v>
      </c>
      <c r="C9" s="260">
        <v>65</v>
      </c>
      <c r="D9" s="260">
        <v>0</v>
      </c>
      <c r="E9" s="260">
        <v>11</v>
      </c>
      <c r="F9" s="262">
        <v>865</v>
      </c>
      <c r="G9" s="217"/>
      <c r="H9" s="217"/>
      <c r="I9" s="217"/>
      <c r="J9" s="217"/>
      <c r="K9" s="217"/>
      <c r="L9" s="127">
        <f>L10+L16++L29+L41+L26+L44+L23+L32+L13+L35+L38</f>
        <v>1584800</v>
      </c>
      <c r="M9" s="127">
        <f>M10+M16++M29+M41+M26+M44+M23+M32+M13+M35+M38</f>
        <v>1527188</v>
      </c>
      <c r="N9" s="127">
        <f>N10+N16++N29+N41+N26+N44+N23+N32+N13+N35+N38</f>
        <v>1527188</v>
      </c>
    </row>
    <row r="10" spans="1:14" ht="24" customHeight="1" hidden="1">
      <c r="A10" s="70" t="s">
        <v>88</v>
      </c>
      <c r="B10" s="63" t="s">
        <v>226</v>
      </c>
      <c r="C10" s="104">
        <v>63</v>
      </c>
      <c r="D10" s="104">
        <v>0</v>
      </c>
      <c r="E10" s="104">
        <v>11</v>
      </c>
      <c r="F10" s="72">
        <v>863</v>
      </c>
      <c r="G10" s="263" t="s">
        <v>37</v>
      </c>
      <c r="H10" s="263" t="s">
        <v>38</v>
      </c>
      <c r="I10" s="263" t="s">
        <v>227</v>
      </c>
      <c r="J10" s="264" t="s">
        <v>225</v>
      </c>
      <c r="K10" s="265" t="s">
        <v>89</v>
      </c>
      <c r="L10" s="129">
        <f aca="true" t="shared" si="0" ref="L10:N11">L11</f>
        <v>0</v>
      </c>
      <c r="M10" s="129">
        <f t="shared" si="0"/>
        <v>0</v>
      </c>
      <c r="N10" s="129">
        <f t="shared" si="0"/>
        <v>0</v>
      </c>
    </row>
    <row r="11" spans="1:14" ht="60" customHeight="1" hidden="1">
      <c r="A11" s="46" t="s">
        <v>87</v>
      </c>
      <c r="B11" s="46" t="s">
        <v>87</v>
      </c>
      <c r="C11" s="104">
        <v>63</v>
      </c>
      <c r="D11" s="104">
        <v>0</v>
      </c>
      <c r="E11" s="104">
        <v>11</v>
      </c>
      <c r="F11" s="72">
        <v>863</v>
      </c>
      <c r="G11" s="263" t="s">
        <v>37</v>
      </c>
      <c r="H11" s="263" t="s">
        <v>38</v>
      </c>
      <c r="I11" s="263" t="s">
        <v>227</v>
      </c>
      <c r="J11" s="264" t="s">
        <v>225</v>
      </c>
      <c r="K11" s="264" t="s">
        <v>19</v>
      </c>
      <c r="L11" s="129">
        <f t="shared" si="0"/>
        <v>0</v>
      </c>
      <c r="M11" s="129">
        <f t="shared" si="0"/>
        <v>0</v>
      </c>
      <c r="N11" s="129">
        <f t="shared" si="0"/>
        <v>0</v>
      </c>
    </row>
    <row r="12" spans="1:14" ht="27.75" customHeight="1" hidden="1">
      <c r="A12" s="46" t="s">
        <v>90</v>
      </c>
      <c r="B12" s="46" t="s">
        <v>90</v>
      </c>
      <c r="C12" s="225">
        <v>63</v>
      </c>
      <c r="D12" s="225">
        <v>0</v>
      </c>
      <c r="E12" s="225">
        <v>11</v>
      </c>
      <c r="F12" s="216">
        <v>863</v>
      </c>
      <c r="G12" s="217" t="s">
        <v>37</v>
      </c>
      <c r="H12" s="217" t="s">
        <v>38</v>
      </c>
      <c r="I12" s="266" t="s">
        <v>227</v>
      </c>
      <c r="J12" s="267" t="s">
        <v>225</v>
      </c>
      <c r="K12" s="267" t="s">
        <v>20</v>
      </c>
      <c r="L12" s="129"/>
      <c r="M12" s="129"/>
      <c r="N12" s="129"/>
    </row>
    <row r="13" spans="1:19" s="32" customFormat="1" ht="40.5" customHeight="1">
      <c r="A13" s="116"/>
      <c r="B13" s="253" t="s">
        <v>319</v>
      </c>
      <c r="C13" s="225">
        <v>65</v>
      </c>
      <c r="D13" s="225">
        <v>0</v>
      </c>
      <c r="E13" s="225">
        <v>11</v>
      </c>
      <c r="F13" s="216">
        <v>865</v>
      </c>
      <c r="G13" s="217" t="s">
        <v>37</v>
      </c>
      <c r="H13" s="217" t="s">
        <v>42</v>
      </c>
      <c r="I13" s="266" t="s">
        <v>337</v>
      </c>
      <c r="J13" s="267" t="s">
        <v>320</v>
      </c>
      <c r="K13" s="217"/>
      <c r="L13" s="129">
        <f aca="true" t="shared" si="1" ref="L13:N14">L14</f>
        <v>467400</v>
      </c>
      <c r="M13" s="129">
        <f t="shared" si="1"/>
        <v>467400</v>
      </c>
      <c r="N13" s="129">
        <f t="shared" si="1"/>
        <v>467400</v>
      </c>
      <c r="Q13" s="249"/>
      <c r="R13" s="249"/>
      <c r="S13" s="249"/>
    </row>
    <row r="14" spans="1:19" s="32" customFormat="1" ht="50.25" customHeight="1">
      <c r="A14" s="116"/>
      <c r="B14" s="113" t="s">
        <v>87</v>
      </c>
      <c r="C14" s="225">
        <v>65</v>
      </c>
      <c r="D14" s="225">
        <v>0</v>
      </c>
      <c r="E14" s="225">
        <v>11</v>
      </c>
      <c r="F14" s="216">
        <v>865</v>
      </c>
      <c r="G14" s="266" t="s">
        <v>37</v>
      </c>
      <c r="H14" s="266" t="s">
        <v>42</v>
      </c>
      <c r="I14" s="266" t="s">
        <v>337</v>
      </c>
      <c r="J14" s="267" t="s">
        <v>320</v>
      </c>
      <c r="K14" s="217" t="s">
        <v>19</v>
      </c>
      <c r="L14" s="129">
        <f t="shared" si="1"/>
        <v>467400</v>
      </c>
      <c r="M14" s="129">
        <f t="shared" si="1"/>
        <v>467400</v>
      </c>
      <c r="N14" s="129">
        <f t="shared" si="1"/>
        <v>467400</v>
      </c>
      <c r="Q14" s="249"/>
      <c r="R14" s="249"/>
      <c r="S14" s="249"/>
    </row>
    <row r="15" spans="1:19" s="32" customFormat="1" ht="24.75" customHeight="1">
      <c r="A15" s="116"/>
      <c r="B15" s="113" t="s">
        <v>90</v>
      </c>
      <c r="C15" s="225">
        <v>65</v>
      </c>
      <c r="D15" s="225">
        <v>0</v>
      </c>
      <c r="E15" s="225">
        <v>11</v>
      </c>
      <c r="F15" s="216">
        <v>865</v>
      </c>
      <c r="G15" s="217" t="s">
        <v>37</v>
      </c>
      <c r="H15" s="217" t="s">
        <v>42</v>
      </c>
      <c r="I15" s="266" t="s">
        <v>337</v>
      </c>
      <c r="J15" s="267" t="s">
        <v>320</v>
      </c>
      <c r="K15" s="217" t="s">
        <v>20</v>
      </c>
      <c r="L15" s="129">
        <f>'7.ФС'!L19</f>
        <v>467400</v>
      </c>
      <c r="M15" s="129">
        <f>'7.ФС'!M19</f>
        <v>467400</v>
      </c>
      <c r="N15" s="129">
        <f>'7.ФС'!N19</f>
        <v>467400</v>
      </c>
      <c r="Q15" s="249"/>
      <c r="R15" s="249"/>
      <c r="S15" s="249"/>
    </row>
    <row r="16" spans="1:14" ht="23.25" customHeight="1">
      <c r="A16" s="334" t="s">
        <v>91</v>
      </c>
      <c r="B16" s="335"/>
      <c r="C16" s="225">
        <v>65</v>
      </c>
      <c r="D16" s="225">
        <v>0</v>
      </c>
      <c r="E16" s="225">
        <v>11</v>
      </c>
      <c r="F16" s="216">
        <v>865</v>
      </c>
      <c r="G16" s="217" t="s">
        <v>37</v>
      </c>
      <c r="H16" s="217" t="s">
        <v>42</v>
      </c>
      <c r="I16" s="266" t="s">
        <v>189</v>
      </c>
      <c r="J16" s="267" t="s">
        <v>190</v>
      </c>
      <c r="K16" s="217"/>
      <c r="L16" s="129">
        <f>L17+L19+L21</f>
        <v>1051218</v>
      </c>
      <c r="M16" s="129">
        <f>M17+M19+M21</f>
        <v>993606</v>
      </c>
      <c r="N16" s="129">
        <f>N17+N19+N21</f>
        <v>993606</v>
      </c>
    </row>
    <row r="17" spans="1:14" ht="63" customHeight="1">
      <c r="A17" s="63"/>
      <c r="B17" s="46" t="s">
        <v>87</v>
      </c>
      <c r="C17" s="225">
        <v>65</v>
      </c>
      <c r="D17" s="54">
        <v>0</v>
      </c>
      <c r="E17" s="54">
        <v>11</v>
      </c>
      <c r="F17" s="216">
        <v>865</v>
      </c>
      <c r="G17" s="213" t="s">
        <v>37</v>
      </c>
      <c r="H17" s="213" t="s">
        <v>42</v>
      </c>
      <c r="I17" s="213" t="s">
        <v>189</v>
      </c>
      <c r="J17" s="214" t="s">
        <v>190</v>
      </c>
      <c r="K17" s="140" t="s">
        <v>19</v>
      </c>
      <c r="L17" s="129">
        <f>L18</f>
        <v>833106</v>
      </c>
      <c r="M17" s="129">
        <f>M18</f>
        <v>833106</v>
      </c>
      <c r="N17" s="130">
        <f>N18</f>
        <v>833106</v>
      </c>
    </row>
    <row r="18" spans="1:14" ht="24.75" customHeight="1">
      <c r="A18" s="59"/>
      <c r="B18" s="46" t="s">
        <v>90</v>
      </c>
      <c r="C18" s="225">
        <v>65</v>
      </c>
      <c r="D18" s="54">
        <v>0</v>
      </c>
      <c r="E18" s="54">
        <v>11</v>
      </c>
      <c r="F18" s="216">
        <v>865</v>
      </c>
      <c r="G18" s="140" t="s">
        <v>37</v>
      </c>
      <c r="H18" s="140" t="s">
        <v>42</v>
      </c>
      <c r="I18" s="213" t="s">
        <v>189</v>
      </c>
      <c r="J18" s="214" t="s">
        <v>190</v>
      </c>
      <c r="K18" s="140" t="s">
        <v>20</v>
      </c>
      <c r="L18" s="129">
        <f>'7.ФС'!L22</f>
        <v>833106</v>
      </c>
      <c r="M18" s="129">
        <f>'7.ФС'!M22</f>
        <v>833106</v>
      </c>
      <c r="N18" s="129">
        <f>'7.ФС'!N22</f>
        <v>833106</v>
      </c>
    </row>
    <row r="19" spans="1:14" ht="24.75" customHeight="1">
      <c r="A19" s="59"/>
      <c r="B19" s="115" t="s">
        <v>174</v>
      </c>
      <c r="C19" s="225">
        <v>65</v>
      </c>
      <c r="D19" s="54">
        <v>0</v>
      </c>
      <c r="E19" s="54">
        <v>11</v>
      </c>
      <c r="F19" s="216">
        <v>865</v>
      </c>
      <c r="G19" s="217" t="s">
        <v>37</v>
      </c>
      <c r="H19" s="217" t="s">
        <v>42</v>
      </c>
      <c r="I19" s="213" t="s">
        <v>189</v>
      </c>
      <c r="J19" s="214" t="s">
        <v>190</v>
      </c>
      <c r="K19" s="217" t="s">
        <v>21</v>
      </c>
      <c r="L19" s="129">
        <f>L20</f>
        <v>213612</v>
      </c>
      <c r="M19" s="129">
        <f>M20</f>
        <v>156000</v>
      </c>
      <c r="N19" s="129">
        <f>N20</f>
        <v>156000</v>
      </c>
    </row>
    <row r="20" spans="1:14" ht="28.5" customHeight="1">
      <c r="A20" s="59"/>
      <c r="B20" s="47" t="s">
        <v>92</v>
      </c>
      <c r="C20" s="225">
        <v>65</v>
      </c>
      <c r="D20" s="54">
        <v>0</v>
      </c>
      <c r="E20" s="54">
        <v>11</v>
      </c>
      <c r="F20" s="216">
        <v>865</v>
      </c>
      <c r="G20" s="217" t="s">
        <v>37</v>
      </c>
      <c r="H20" s="217" t="s">
        <v>42</v>
      </c>
      <c r="I20" s="213" t="s">
        <v>189</v>
      </c>
      <c r="J20" s="214" t="s">
        <v>190</v>
      </c>
      <c r="K20" s="217" t="s">
        <v>22</v>
      </c>
      <c r="L20" s="129">
        <f>'7.ФС'!L24</f>
        <v>213612</v>
      </c>
      <c r="M20" s="129">
        <f>'7.ФС'!M24</f>
        <v>156000</v>
      </c>
      <c r="N20" s="129">
        <f>'7.ФС'!N24</f>
        <v>156000</v>
      </c>
    </row>
    <row r="21" spans="1:14" ht="15.75" customHeight="1">
      <c r="A21" s="59"/>
      <c r="B21" s="73" t="s">
        <v>23</v>
      </c>
      <c r="C21" s="225">
        <v>65</v>
      </c>
      <c r="D21" s="57">
        <v>0</v>
      </c>
      <c r="E21" s="57">
        <v>11</v>
      </c>
      <c r="F21" s="216">
        <v>865</v>
      </c>
      <c r="G21" s="56" t="s">
        <v>37</v>
      </c>
      <c r="H21" s="56" t="s">
        <v>42</v>
      </c>
      <c r="I21" s="71" t="s">
        <v>189</v>
      </c>
      <c r="J21" s="64" t="s">
        <v>190</v>
      </c>
      <c r="K21" s="56" t="s">
        <v>24</v>
      </c>
      <c r="L21" s="129">
        <f>L22</f>
        <v>4500</v>
      </c>
      <c r="M21" s="129">
        <f>M22</f>
        <v>4500</v>
      </c>
      <c r="N21" s="129">
        <f>N22</f>
        <v>4500</v>
      </c>
    </row>
    <row r="22" spans="1:14" ht="15.75" customHeight="1">
      <c r="A22" s="59"/>
      <c r="B22" s="114" t="s">
        <v>170</v>
      </c>
      <c r="C22" s="225">
        <v>65</v>
      </c>
      <c r="D22" s="54">
        <v>0</v>
      </c>
      <c r="E22" s="54">
        <v>11</v>
      </c>
      <c r="F22" s="216">
        <v>865</v>
      </c>
      <c r="G22" s="140" t="s">
        <v>37</v>
      </c>
      <c r="H22" s="140" t="s">
        <v>42</v>
      </c>
      <c r="I22" s="213" t="s">
        <v>189</v>
      </c>
      <c r="J22" s="214" t="s">
        <v>190</v>
      </c>
      <c r="K22" s="140" t="s">
        <v>171</v>
      </c>
      <c r="L22" s="129">
        <f>'7.ФС'!L26</f>
        <v>4500</v>
      </c>
      <c r="M22" s="129">
        <f>'7.ФС'!M26</f>
        <v>4500</v>
      </c>
      <c r="N22" s="129">
        <f>'7.ФС'!N26</f>
        <v>4500</v>
      </c>
    </row>
    <row r="23" spans="1:14" ht="25.5" customHeight="1">
      <c r="A23" s="59"/>
      <c r="B23" s="76" t="s">
        <v>281</v>
      </c>
      <c r="C23" s="225">
        <v>65</v>
      </c>
      <c r="D23" s="54">
        <v>0</v>
      </c>
      <c r="E23" s="54">
        <v>11</v>
      </c>
      <c r="F23" s="216">
        <v>865</v>
      </c>
      <c r="G23" s="217" t="s">
        <v>37</v>
      </c>
      <c r="H23" s="217" t="s">
        <v>42</v>
      </c>
      <c r="I23" s="213" t="s">
        <v>283</v>
      </c>
      <c r="J23" s="214" t="s">
        <v>282</v>
      </c>
      <c r="K23" s="140"/>
      <c r="L23" s="129">
        <f aca="true" t="shared" si="2" ref="L23:N24">L24</f>
        <v>5000</v>
      </c>
      <c r="M23" s="129">
        <f t="shared" si="2"/>
        <v>5000</v>
      </c>
      <c r="N23" s="129">
        <f t="shared" si="2"/>
        <v>5000</v>
      </c>
    </row>
    <row r="24" spans="1:14" ht="24.75" customHeight="1">
      <c r="A24" s="59"/>
      <c r="B24" s="115" t="s">
        <v>174</v>
      </c>
      <c r="C24" s="225">
        <v>65</v>
      </c>
      <c r="D24" s="54">
        <v>0</v>
      </c>
      <c r="E24" s="54">
        <v>11</v>
      </c>
      <c r="F24" s="216">
        <v>865</v>
      </c>
      <c r="G24" s="217" t="s">
        <v>37</v>
      </c>
      <c r="H24" s="217" t="s">
        <v>42</v>
      </c>
      <c r="I24" s="213" t="s">
        <v>283</v>
      </c>
      <c r="J24" s="214" t="s">
        <v>282</v>
      </c>
      <c r="K24" s="217" t="s">
        <v>21</v>
      </c>
      <c r="L24" s="129">
        <f t="shared" si="2"/>
        <v>5000</v>
      </c>
      <c r="M24" s="129">
        <f t="shared" si="2"/>
        <v>5000</v>
      </c>
      <c r="N24" s="129">
        <f t="shared" si="2"/>
        <v>5000</v>
      </c>
    </row>
    <row r="25" spans="1:14" ht="24.75" customHeight="1">
      <c r="A25" s="59"/>
      <c r="B25" s="47" t="s">
        <v>92</v>
      </c>
      <c r="C25" s="225">
        <v>65</v>
      </c>
      <c r="D25" s="54">
        <v>0</v>
      </c>
      <c r="E25" s="54">
        <v>11</v>
      </c>
      <c r="F25" s="216">
        <v>865</v>
      </c>
      <c r="G25" s="217" t="s">
        <v>37</v>
      </c>
      <c r="H25" s="217" t="s">
        <v>42</v>
      </c>
      <c r="I25" s="213" t="s">
        <v>283</v>
      </c>
      <c r="J25" s="214" t="s">
        <v>282</v>
      </c>
      <c r="K25" s="217" t="s">
        <v>22</v>
      </c>
      <c r="L25" s="252">
        <f>'7.ФС'!L29</f>
        <v>5000</v>
      </c>
      <c r="M25" s="252">
        <f>'7.ФС'!M29</f>
        <v>5000</v>
      </c>
      <c r="N25" s="252">
        <f>'7.ФС'!N29</f>
        <v>5000</v>
      </c>
    </row>
    <row r="26" spans="1:14" ht="15.75" customHeight="1">
      <c r="A26" s="59"/>
      <c r="B26" s="73" t="s">
        <v>229</v>
      </c>
      <c r="C26" s="225">
        <v>65</v>
      </c>
      <c r="D26" s="57">
        <v>0</v>
      </c>
      <c r="E26" s="57">
        <v>11</v>
      </c>
      <c r="F26" s="216">
        <v>865</v>
      </c>
      <c r="G26" s="56" t="s">
        <v>37</v>
      </c>
      <c r="H26" s="56" t="s">
        <v>42</v>
      </c>
      <c r="I26" s="71" t="s">
        <v>230</v>
      </c>
      <c r="J26" s="64" t="s">
        <v>228</v>
      </c>
      <c r="K26" s="56"/>
      <c r="L26" s="129">
        <f aca="true" t="shared" si="3" ref="L26:N27">L27</f>
        <v>5000</v>
      </c>
      <c r="M26" s="129">
        <f t="shared" si="3"/>
        <v>5000</v>
      </c>
      <c r="N26" s="129">
        <f t="shared" si="3"/>
        <v>5000</v>
      </c>
    </row>
    <row r="27" spans="1:14" ht="15.75" customHeight="1">
      <c r="A27" s="59"/>
      <c r="B27" s="73" t="s">
        <v>23</v>
      </c>
      <c r="C27" s="225">
        <v>65</v>
      </c>
      <c r="D27" s="57">
        <v>0</v>
      </c>
      <c r="E27" s="57">
        <v>11</v>
      </c>
      <c r="F27" s="216">
        <v>865</v>
      </c>
      <c r="G27" s="56" t="s">
        <v>37</v>
      </c>
      <c r="H27" s="56" t="s">
        <v>42</v>
      </c>
      <c r="I27" s="71" t="s">
        <v>230</v>
      </c>
      <c r="J27" s="64" t="s">
        <v>228</v>
      </c>
      <c r="K27" s="56" t="s">
        <v>24</v>
      </c>
      <c r="L27" s="129">
        <f t="shared" si="3"/>
        <v>5000</v>
      </c>
      <c r="M27" s="129">
        <f t="shared" si="3"/>
        <v>5000</v>
      </c>
      <c r="N27" s="129">
        <f t="shared" si="3"/>
        <v>5000</v>
      </c>
    </row>
    <row r="28" spans="1:14" ht="15.75" customHeight="1">
      <c r="A28" s="59"/>
      <c r="B28" s="114" t="s">
        <v>170</v>
      </c>
      <c r="C28" s="225">
        <v>65</v>
      </c>
      <c r="D28" s="54">
        <v>0</v>
      </c>
      <c r="E28" s="54">
        <v>11</v>
      </c>
      <c r="F28" s="216">
        <v>865</v>
      </c>
      <c r="G28" s="140" t="s">
        <v>37</v>
      </c>
      <c r="H28" s="140" t="s">
        <v>42</v>
      </c>
      <c r="I28" s="71" t="s">
        <v>230</v>
      </c>
      <c r="J28" s="214" t="s">
        <v>228</v>
      </c>
      <c r="K28" s="140" t="s">
        <v>171</v>
      </c>
      <c r="L28" s="129">
        <f>'7.ФС'!L32</f>
        <v>5000</v>
      </c>
      <c r="M28" s="129">
        <f>'7.ФС'!M32</f>
        <v>5000</v>
      </c>
      <c r="N28" s="129">
        <f>'7.ФС'!N32</f>
        <v>5000</v>
      </c>
    </row>
    <row r="29" spans="1:14" s="32" customFormat="1" ht="60" customHeight="1">
      <c r="A29" s="70" t="s">
        <v>94</v>
      </c>
      <c r="B29" s="75" t="s">
        <v>195</v>
      </c>
      <c r="C29" s="225">
        <v>65</v>
      </c>
      <c r="D29" s="54">
        <v>0</v>
      </c>
      <c r="E29" s="54">
        <v>11</v>
      </c>
      <c r="F29" s="216">
        <v>865</v>
      </c>
      <c r="G29" s="140" t="s">
        <v>37</v>
      </c>
      <c r="H29" s="140" t="s">
        <v>25</v>
      </c>
      <c r="I29" s="213" t="s">
        <v>193</v>
      </c>
      <c r="J29" s="214" t="s">
        <v>194</v>
      </c>
      <c r="K29" s="140"/>
      <c r="L29" s="129">
        <f aca="true" t="shared" si="4" ref="L29:N30">L30</f>
        <v>2000</v>
      </c>
      <c r="M29" s="129">
        <f t="shared" si="4"/>
        <v>2000</v>
      </c>
      <c r="N29" s="129">
        <f t="shared" si="4"/>
        <v>2000</v>
      </c>
    </row>
    <row r="30" spans="1:14" ht="14.25" customHeight="1">
      <c r="A30" s="59"/>
      <c r="B30" s="61" t="s">
        <v>51</v>
      </c>
      <c r="C30" s="225">
        <v>65</v>
      </c>
      <c r="D30" s="57">
        <v>0</v>
      </c>
      <c r="E30" s="57">
        <v>11</v>
      </c>
      <c r="F30" s="216">
        <v>865</v>
      </c>
      <c r="G30" s="56" t="s">
        <v>37</v>
      </c>
      <c r="H30" s="62" t="s">
        <v>25</v>
      </c>
      <c r="I30" s="71" t="s">
        <v>193</v>
      </c>
      <c r="J30" s="64" t="s">
        <v>194</v>
      </c>
      <c r="K30" s="56" t="s">
        <v>39</v>
      </c>
      <c r="L30" s="129">
        <f t="shared" si="4"/>
        <v>2000</v>
      </c>
      <c r="M30" s="129">
        <f t="shared" si="4"/>
        <v>2000</v>
      </c>
      <c r="N30" s="129">
        <f t="shared" si="4"/>
        <v>2000</v>
      </c>
    </row>
    <row r="31" spans="1:14" ht="16.5" customHeight="1">
      <c r="A31" s="59"/>
      <c r="B31" s="76" t="s">
        <v>62</v>
      </c>
      <c r="C31" s="225">
        <v>65</v>
      </c>
      <c r="D31" s="57">
        <v>0</v>
      </c>
      <c r="E31" s="57">
        <v>11</v>
      </c>
      <c r="F31" s="216">
        <v>865</v>
      </c>
      <c r="G31" s="56" t="s">
        <v>37</v>
      </c>
      <c r="H31" s="62" t="s">
        <v>25</v>
      </c>
      <c r="I31" s="71" t="s">
        <v>193</v>
      </c>
      <c r="J31" s="64" t="s">
        <v>194</v>
      </c>
      <c r="K31" s="60" t="s">
        <v>28</v>
      </c>
      <c r="L31" s="129">
        <f>'7.ФС'!L36</f>
        <v>2000</v>
      </c>
      <c r="M31" s="129">
        <f>'7.ФС'!M36</f>
        <v>2000</v>
      </c>
      <c r="N31" s="129">
        <f>'7.ФС'!N36</f>
        <v>2000</v>
      </c>
    </row>
    <row r="32" spans="1:14" s="32" customFormat="1" ht="63" customHeight="1">
      <c r="A32" s="70" t="s">
        <v>94</v>
      </c>
      <c r="B32" s="75" t="s">
        <v>278</v>
      </c>
      <c r="C32" s="225">
        <v>65</v>
      </c>
      <c r="D32" s="54">
        <v>0</v>
      </c>
      <c r="E32" s="54">
        <v>11</v>
      </c>
      <c r="F32" s="216">
        <v>865</v>
      </c>
      <c r="G32" s="140" t="s">
        <v>37</v>
      </c>
      <c r="H32" s="140" t="s">
        <v>25</v>
      </c>
      <c r="I32" s="213" t="s">
        <v>276</v>
      </c>
      <c r="J32" s="214" t="s">
        <v>277</v>
      </c>
      <c r="K32" s="140"/>
      <c r="L32" s="129">
        <f aca="true" t="shared" si="5" ref="L32:N33">L33</f>
        <v>300</v>
      </c>
      <c r="M32" s="129">
        <f t="shared" si="5"/>
        <v>300</v>
      </c>
      <c r="N32" s="129">
        <f t="shared" si="5"/>
        <v>300</v>
      </c>
    </row>
    <row r="33" spans="1:14" ht="14.25" customHeight="1">
      <c r="A33" s="59"/>
      <c r="B33" s="61" t="s">
        <v>51</v>
      </c>
      <c r="C33" s="225">
        <v>65</v>
      </c>
      <c r="D33" s="54">
        <v>0</v>
      </c>
      <c r="E33" s="54">
        <v>11</v>
      </c>
      <c r="F33" s="216">
        <v>865</v>
      </c>
      <c r="G33" s="140" t="s">
        <v>37</v>
      </c>
      <c r="H33" s="136" t="s">
        <v>25</v>
      </c>
      <c r="I33" s="213" t="s">
        <v>276</v>
      </c>
      <c r="J33" s="214" t="s">
        <v>277</v>
      </c>
      <c r="K33" s="140" t="s">
        <v>39</v>
      </c>
      <c r="L33" s="129">
        <f t="shared" si="5"/>
        <v>300</v>
      </c>
      <c r="M33" s="129">
        <f t="shared" si="5"/>
        <v>300</v>
      </c>
      <c r="N33" s="129">
        <f t="shared" si="5"/>
        <v>300</v>
      </c>
    </row>
    <row r="34" spans="1:14" ht="16.5" customHeight="1">
      <c r="A34" s="59"/>
      <c r="B34" s="76" t="s">
        <v>62</v>
      </c>
      <c r="C34" s="225">
        <v>65</v>
      </c>
      <c r="D34" s="54">
        <v>0</v>
      </c>
      <c r="E34" s="54">
        <v>11</v>
      </c>
      <c r="F34" s="216">
        <v>865</v>
      </c>
      <c r="G34" s="140" t="s">
        <v>37</v>
      </c>
      <c r="H34" s="136" t="s">
        <v>25</v>
      </c>
      <c r="I34" s="213" t="s">
        <v>276</v>
      </c>
      <c r="J34" s="214" t="s">
        <v>277</v>
      </c>
      <c r="K34" s="217" t="s">
        <v>28</v>
      </c>
      <c r="L34" s="129">
        <f>'7.ФС'!L39</f>
        <v>300</v>
      </c>
      <c r="M34" s="129">
        <f>'7.ФС'!M39</f>
        <v>300</v>
      </c>
      <c r="N34" s="129">
        <f>'7.ФС'!N39</f>
        <v>300</v>
      </c>
    </row>
    <row r="35" spans="1:14" s="32" customFormat="1" ht="15.75" customHeight="1" hidden="1">
      <c r="A35" s="116"/>
      <c r="B35" s="233" t="s">
        <v>291</v>
      </c>
      <c r="C35" s="225">
        <v>65</v>
      </c>
      <c r="D35" s="54">
        <v>0</v>
      </c>
      <c r="E35" s="54">
        <v>11</v>
      </c>
      <c r="F35" s="216">
        <v>865</v>
      </c>
      <c r="G35" s="136" t="s">
        <v>37</v>
      </c>
      <c r="H35" s="136" t="s">
        <v>53</v>
      </c>
      <c r="I35" s="213" t="s">
        <v>295</v>
      </c>
      <c r="J35" s="214" t="s">
        <v>328</v>
      </c>
      <c r="K35" s="146"/>
      <c r="L35" s="128">
        <v>0</v>
      </c>
      <c r="M35" s="129">
        <f>M36</f>
        <v>0</v>
      </c>
      <c r="N35" s="129">
        <f>N36</f>
        <v>0</v>
      </c>
    </row>
    <row r="36" spans="1:14" s="32" customFormat="1" ht="15.75" customHeight="1" hidden="1">
      <c r="A36" s="116"/>
      <c r="B36" s="218" t="s">
        <v>23</v>
      </c>
      <c r="C36" s="225">
        <v>65</v>
      </c>
      <c r="D36" s="54">
        <v>0</v>
      </c>
      <c r="E36" s="54">
        <v>11</v>
      </c>
      <c r="F36" s="216">
        <v>865</v>
      </c>
      <c r="G36" s="136" t="s">
        <v>37</v>
      </c>
      <c r="H36" s="136" t="s">
        <v>53</v>
      </c>
      <c r="I36" s="213" t="s">
        <v>295</v>
      </c>
      <c r="J36" s="214" t="s">
        <v>328</v>
      </c>
      <c r="K36" s="140" t="s">
        <v>24</v>
      </c>
      <c r="L36" s="129">
        <v>0</v>
      </c>
      <c r="M36" s="129">
        <f>M37</f>
        <v>0</v>
      </c>
      <c r="N36" s="129">
        <f>N37</f>
        <v>0</v>
      </c>
    </row>
    <row r="37" spans="1:14" s="32" customFormat="1" ht="15.75" customHeight="1" hidden="1">
      <c r="A37" s="116"/>
      <c r="B37" s="254" t="s">
        <v>26</v>
      </c>
      <c r="C37" s="225">
        <v>65</v>
      </c>
      <c r="D37" s="54">
        <v>0</v>
      </c>
      <c r="E37" s="54">
        <v>11</v>
      </c>
      <c r="F37" s="216">
        <v>865</v>
      </c>
      <c r="G37" s="136" t="s">
        <v>37</v>
      </c>
      <c r="H37" s="136" t="s">
        <v>53</v>
      </c>
      <c r="I37" s="213" t="s">
        <v>295</v>
      </c>
      <c r="J37" s="214" t="s">
        <v>328</v>
      </c>
      <c r="K37" s="140" t="s">
        <v>27</v>
      </c>
      <c r="L37" s="129">
        <f>'7.ФС'!L51</f>
        <v>0</v>
      </c>
      <c r="M37" s="129"/>
      <c r="N37" s="129"/>
    </row>
    <row r="38" spans="1:14" ht="27" customHeight="1">
      <c r="A38" s="105" t="s">
        <v>329</v>
      </c>
      <c r="B38" s="75" t="s">
        <v>362</v>
      </c>
      <c r="C38" s="225">
        <v>65</v>
      </c>
      <c r="D38" s="54">
        <v>0</v>
      </c>
      <c r="E38" s="54">
        <v>11</v>
      </c>
      <c r="F38" s="216">
        <v>865</v>
      </c>
      <c r="G38" s="217" t="s">
        <v>37</v>
      </c>
      <c r="H38" s="217" t="s">
        <v>53</v>
      </c>
      <c r="I38" s="213" t="s">
        <v>330</v>
      </c>
      <c r="J38" s="214" t="s">
        <v>331</v>
      </c>
      <c r="K38" s="217"/>
      <c r="L38" s="129">
        <f aca="true" t="shared" si="6" ref="L38:N39">L39</f>
        <v>53382</v>
      </c>
      <c r="M38" s="129">
        <f t="shared" si="6"/>
        <v>53382</v>
      </c>
      <c r="N38" s="129">
        <f t="shared" si="6"/>
        <v>53382</v>
      </c>
    </row>
    <row r="39" spans="1:14" ht="15" customHeight="1">
      <c r="A39" s="115" t="s">
        <v>174</v>
      </c>
      <c r="B39" s="76" t="s">
        <v>174</v>
      </c>
      <c r="C39" s="225">
        <v>65</v>
      </c>
      <c r="D39" s="54">
        <v>0</v>
      </c>
      <c r="E39" s="54">
        <v>11</v>
      </c>
      <c r="F39" s="216">
        <v>865</v>
      </c>
      <c r="G39" s="217" t="s">
        <v>37</v>
      </c>
      <c r="H39" s="217" t="s">
        <v>53</v>
      </c>
      <c r="I39" s="213" t="s">
        <v>330</v>
      </c>
      <c r="J39" s="214" t="s">
        <v>331</v>
      </c>
      <c r="K39" s="217" t="s">
        <v>21</v>
      </c>
      <c r="L39" s="129">
        <f t="shared" si="6"/>
        <v>53382</v>
      </c>
      <c r="M39" s="129">
        <f t="shared" si="6"/>
        <v>53382</v>
      </c>
      <c r="N39" s="129">
        <f t="shared" si="6"/>
        <v>53382</v>
      </c>
    </row>
    <row r="40" spans="1:14" ht="15" customHeight="1">
      <c r="A40" s="47" t="s">
        <v>92</v>
      </c>
      <c r="B40" s="76" t="s">
        <v>92</v>
      </c>
      <c r="C40" s="225">
        <v>65</v>
      </c>
      <c r="D40" s="54">
        <v>0</v>
      </c>
      <c r="E40" s="54">
        <v>11</v>
      </c>
      <c r="F40" s="216">
        <v>865</v>
      </c>
      <c r="G40" s="217" t="s">
        <v>37</v>
      </c>
      <c r="H40" s="217" t="s">
        <v>53</v>
      </c>
      <c r="I40" s="213" t="s">
        <v>330</v>
      </c>
      <c r="J40" s="214" t="s">
        <v>331</v>
      </c>
      <c r="K40" s="217" t="s">
        <v>22</v>
      </c>
      <c r="L40" s="129">
        <f>'7.ФС'!L54</f>
        <v>53382</v>
      </c>
      <c r="M40" s="129">
        <f>'7.ФС'!M54</f>
        <v>53382</v>
      </c>
      <c r="N40" s="129">
        <f>'7.ФС'!N54</f>
        <v>53382</v>
      </c>
    </row>
    <row r="41" spans="1:14" ht="54" customHeight="1">
      <c r="A41" s="331" t="s">
        <v>198</v>
      </c>
      <c r="B41" s="332"/>
      <c r="C41" s="225">
        <v>65</v>
      </c>
      <c r="D41" s="54">
        <v>0</v>
      </c>
      <c r="E41" s="54">
        <v>11</v>
      </c>
      <c r="F41" s="216">
        <v>865</v>
      </c>
      <c r="G41" s="136" t="s">
        <v>37</v>
      </c>
      <c r="H41" s="136" t="s">
        <v>53</v>
      </c>
      <c r="I41" s="213" t="s">
        <v>196</v>
      </c>
      <c r="J41" s="214" t="s">
        <v>197</v>
      </c>
      <c r="K41" s="136"/>
      <c r="L41" s="129">
        <f aca="true" t="shared" si="7" ref="L41:N42">L42</f>
        <v>500</v>
      </c>
      <c r="M41" s="129">
        <f t="shared" si="7"/>
        <v>500</v>
      </c>
      <c r="N41" s="129">
        <f t="shared" si="7"/>
        <v>500</v>
      </c>
    </row>
    <row r="42" spans="1:14" ht="16.5" customHeight="1">
      <c r="A42" s="59"/>
      <c r="B42" s="61" t="s">
        <v>51</v>
      </c>
      <c r="C42" s="225">
        <v>65</v>
      </c>
      <c r="D42" s="54">
        <v>0</v>
      </c>
      <c r="E42" s="54">
        <v>11</v>
      </c>
      <c r="F42" s="216">
        <v>865</v>
      </c>
      <c r="G42" s="140" t="s">
        <v>37</v>
      </c>
      <c r="H42" s="136" t="s">
        <v>53</v>
      </c>
      <c r="I42" s="213" t="s">
        <v>196</v>
      </c>
      <c r="J42" s="214" t="s">
        <v>197</v>
      </c>
      <c r="K42" s="140" t="s">
        <v>39</v>
      </c>
      <c r="L42" s="129">
        <f t="shared" si="7"/>
        <v>500</v>
      </c>
      <c r="M42" s="129">
        <f t="shared" si="7"/>
        <v>500</v>
      </c>
      <c r="N42" s="129">
        <f t="shared" si="7"/>
        <v>500</v>
      </c>
    </row>
    <row r="43" spans="1:14" ht="15.75" customHeight="1">
      <c r="A43" s="59"/>
      <c r="B43" s="76" t="s">
        <v>62</v>
      </c>
      <c r="C43" s="225">
        <v>65</v>
      </c>
      <c r="D43" s="54">
        <v>0</v>
      </c>
      <c r="E43" s="54">
        <v>11</v>
      </c>
      <c r="F43" s="216">
        <v>865</v>
      </c>
      <c r="G43" s="140" t="s">
        <v>37</v>
      </c>
      <c r="H43" s="136" t="s">
        <v>53</v>
      </c>
      <c r="I43" s="213" t="s">
        <v>196</v>
      </c>
      <c r="J43" s="214" t="s">
        <v>197</v>
      </c>
      <c r="K43" s="217" t="s">
        <v>28</v>
      </c>
      <c r="L43" s="129">
        <f>'7.ФС'!L57</f>
        <v>500</v>
      </c>
      <c r="M43" s="129">
        <f>'7.ФС'!M57</f>
        <v>500</v>
      </c>
      <c r="N43" s="129">
        <f>'7.ФС'!N57</f>
        <v>500</v>
      </c>
    </row>
    <row r="44" spans="1:14" ht="36.75" customHeight="1" hidden="1">
      <c r="A44" s="342" t="s">
        <v>232</v>
      </c>
      <c r="B44" s="343"/>
      <c r="C44" s="57">
        <v>63</v>
      </c>
      <c r="D44" s="54">
        <v>0</v>
      </c>
      <c r="E44" s="54">
        <v>11</v>
      </c>
      <c r="F44" s="216">
        <v>865</v>
      </c>
      <c r="G44" s="140" t="s">
        <v>37</v>
      </c>
      <c r="H44" s="136" t="s">
        <v>53</v>
      </c>
      <c r="I44" s="217" t="s">
        <v>233</v>
      </c>
      <c r="J44" s="214" t="s">
        <v>231</v>
      </c>
      <c r="K44" s="140"/>
      <c r="L44" s="129">
        <f aca="true" t="shared" si="8" ref="L44:N45">L45</f>
        <v>0</v>
      </c>
      <c r="M44" s="129">
        <f t="shared" si="8"/>
        <v>0</v>
      </c>
      <c r="N44" s="129">
        <f t="shared" si="8"/>
        <v>0</v>
      </c>
    </row>
    <row r="45" spans="1:14" ht="15" customHeight="1" hidden="1">
      <c r="A45" s="102"/>
      <c r="B45" s="73" t="s">
        <v>23</v>
      </c>
      <c r="C45" s="57">
        <v>63</v>
      </c>
      <c r="D45" s="54">
        <v>0</v>
      </c>
      <c r="E45" s="54">
        <v>11</v>
      </c>
      <c r="F45" s="216">
        <v>865</v>
      </c>
      <c r="G45" s="140" t="s">
        <v>37</v>
      </c>
      <c r="H45" s="136" t="s">
        <v>53</v>
      </c>
      <c r="I45" s="217" t="s">
        <v>233</v>
      </c>
      <c r="J45" s="214" t="s">
        <v>231</v>
      </c>
      <c r="K45" s="140" t="s">
        <v>24</v>
      </c>
      <c r="L45" s="129">
        <f t="shared" si="8"/>
        <v>0</v>
      </c>
      <c r="M45" s="129">
        <f t="shared" si="8"/>
        <v>0</v>
      </c>
      <c r="N45" s="129">
        <f t="shared" si="8"/>
        <v>0</v>
      </c>
    </row>
    <row r="46" spans="1:14" ht="15" customHeight="1" hidden="1">
      <c r="A46" s="102"/>
      <c r="B46" s="114" t="s">
        <v>170</v>
      </c>
      <c r="C46" s="57">
        <v>63</v>
      </c>
      <c r="D46" s="54">
        <v>0</v>
      </c>
      <c r="E46" s="54">
        <v>11</v>
      </c>
      <c r="F46" s="216">
        <v>865</v>
      </c>
      <c r="G46" s="140" t="s">
        <v>37</v>
      </c>
      <c r="H46" s="136" t="s">
        <v>53</v>
      </c>
      <c r="I46" s="217" t="s">
        <v>233</v>
      </c>
      <c r="J46" s="214" t="s">
        <v>231</v>
      </c>
      <c r="K46" s="140" t="s">
        <v>171</v>
      </c>
      <c r="L46" s="129"/>
      <c r="M46" s="129"/>
      <c r="N46" s="129"/>
    </row>
    <row r="47" spans="1:14" ht="26.25" customHeight="1">
      <c r="A47" s="59"/>
      <c r="B47" s="145" t="s">
        <v>182</v>
      </c>
      <c r="C47" s="133">
        <v>65</v>
      </c>
      <c r="D47" s="133">
        <v>0</v>
      </c>
      <c r="E47" s="133">
        <v>12</v>
      </c>
      <c r="F47" s="278">
        <v>865</v>
      </c>
      <c r="G47" s="146"/>
      <c r="H47" s="146"/>
      <c r="I47" s="146"/>
      <c r="J47" s="147"/>
      <c r="K47" s="148"/>
      <c r="L47" s="128">
        <f aca="true" t="shared" si="9" ref="L47:N48">L48</f>
        <v>80879</v>
      </c>
      <c r="M47" s="128">
        <f t="shared" si="9"/>
        <v>81597</v>
      </c>
      <c r="N47" s="128">
        <f t="shared" si="9"/>
        <v>84750</v>
      </c>
    </row>
    <row r="48" spans="1:14" ht="15.75" customHeight="1">
      <c r="A48" s="59"/>
      <c r="B48" s="117" t="s">
        <v>355</v>
      </c>
      <c r="C48" s="133">
        <v>65</v>
      </c>
      <c r="D48" s="133">
        <v>0</v>
      </c>
      <c r="E48" s="133">
        <v>12</v>
      </c>
      <c r="F48" s="278">
        <v>865</v>
      </c>
      <c r="G48" s="146"/>
      <c r="H48" s="146"/>
      <c r="I48" s="146"/>
      <c r="J48" s="147"/>
      <c r="K48" s="148"/>
      <c r="L48" s="128">
        <f t="shared" si="9"/>
        <v>80879</v>
      </c>
      <c r="M48" s="128">
        <f t="shared" si="9"/>
        <v>81597</v>
      </c>
      <c r="N48" s="128">
        <f t="shared" si="9"/>
        <v>84750</v>
      </c>
    </row>
    <row r="49" spans="1:14" s="33" customFormat="1" ht="26.25" customHeight="1">
      <c r="A49" s="73" t="s">
        <v>95</v>
      </c>
      <c r="B49" s="73" t="s">
        <v>269</v>
      </c>
      <c r="C49" s="57">
        <v>65</v>
      </c>
      <c r="D49" s="54">
        <v>0</v>
      </c>
      <c r="E49" s="54">
        <v>12</v>
      </c>
      <c r="F49" s="216">
        <v>865</v>
      </c>
      <c r="G49" s="140" t="s">
        <v>38</v>
      </c>
      <c r="H49" s="140" t="s">
        <v>40</v>
      </c>
      <c r="I49" s="140" t="s">
        <v>183</v>
      </c>
      <c r="J49" s="214" t="s">
        <v>201</v>
      </c>
      <c r="K49" s="140"/>
      <c r="L49" s="129">
        <f>L50+L52</f>
        <v>80879</v>
      </c>
      <c r="M49" s="129">
        <f>M50+M52</f>
        <v>81597</v>
      </c>
      <c r="N49" s="129">
        <f>N50+N52</f>
        <v>84750</v>
      </c>
    </row>
    <row r="50" spans="1:14" ht="62.25" customHeight="1">
      <c r="A50" s="63"/>
      <c r="B50" s="46" t="s">
        <v>87</v>
      </c>
      <c r="C50" s="57">
        <v>65</v>
      </c>
      <c r="D50" s="54">
        <v>0</v>
      </c>
      <c r="E50" s="54">
        <v>12</v>
      </c>
      <c r="F50" s="216">
        <v>865</v>
      </c>
      <c r="G50" s="140" t="s">
        <v>38</v>
      </c>
      <c r="H50" s="140" t="s">
        <v>40</v>
      </c>
      <c r="I50" s="140" t="s">
        <v>183</v>
      </c>
      <c r="J50" s="214" t="s">
        <v>201</v>
      </c>
      <c r="K50" s="140" t="s">
        <v>19</v>
      </c>
      <c r="L50" s="129">
        <f>L51</f>
        <v>79700</v>
      </c>
      <c r="M50" s="129">
        <f>M51</f>
        <v>80500</v>
      </c>
      <c r="N50" s="129">
        <f>N51</f>
        <v>83700</v>
      </c>
    </row>
    <row r="51" spans="1:14" ht="27" customHeight="1">
      <c r="A51" s="59"/>
      <c r="B51" s="46" t="s">
        <v>90</v>
      </c>
      <c r="C51" s="57">
        <v>65</v>
      </c>
      <c r="D51" s="54">
        <v>0</v>
      </c>
      <c r="E51" s="54">
        <v>12</v>
      </c>
      <c r="F51" s="216">
        <v>865</v>
      </c>
      <c r="G51" s="140" t="s">
        <v>38</v>
      </c>
      <c r="H51" s="140" t="s">
        <v>40</v>
      </c>
      <c r="I51" s="140" t="s">
        <v>183</v>
      </c>
      <c r="J51" s="214" t="s">
        <v>201</v>
      </c>
      <c r="K51" s="140" t="s">
        <v>20</v>
      </c>
      <c r="L51" s="129">
        <f>'7.ФС'!L65</f>
        <v>79700</v>
      </c>
      <c r="M51" s="129">
        <f>'7.ФС'!M65</f>
        <v>80500</v>
      </c>
      <c r="N51" s="129">
        <f>'7.ФС'!N65</f>
        <v>83700</v>
      </c>
    </row>
    <row r="52" spans="1:14" ht="27" customHeight="1">
      <c r="A52" s="59"/>
      <c r="B52" s="115" t="s">
        <v>174</v>
      </c>
      <c r="C52" s="57">
        <v>65</v>
      </c>
      <c r="D52" s="54">
        <v>0</v>
      </c>
      <c r="E52" s="54">
        <v>12</v>
      </c>
      <c r="F52" s="216">
        <v>865</v>
      </c>
      <c r="G52" s="140" t="s">
        <v>38</v>
      </c>
      <c r="H52" s="140" t="s">
        <v>40</v>
      </c>
      <c r="I52" s="140" t="s">
        <v>183</v>
      </c>
      <c r="J52" s="214" t="s">
        <v>201</v>
      </c>
      <c r="K52" s="140" t="s">
        <v>21</v>
      </c>
      <c r="L52" s="129">
        <f>L53</f>
        <v>1179</v>
      </c>
      <c r="M52" s="129">
        <f>M53</f>
        <v>1097</v>
      </c>
      <c r="N52" s="129">
        <f>N53</f>
        <v>1050</v>
      </c>
    </row>
    <row r="53" spans="1:14" ht="27" customHeight="1">
      <c r="A53" s="59"/>
      <c r="B53" s="47" t="s">
        <v>92</v>
      </c>
      <c r="C53" s="57">
        <v>65</v>
      </c>
      <c r="D53" s="54">
        <v>0</v>
      </c>
      <c r="E53" s="54">
        <v>12</v>
      </c>
      <c r="F53" s="216">
        <v>865</v>
      </c>
      <c r="G53" s="140" t="s">
        <v>38</v>
      </c>
      <c r="H53" s="140" t="s">
        <v>40</v>
      </c>
      <c r="I53" s="140" t="s">
        <v>183</v>
      </c>
      <c r="J53" s="214" t="s">
        <v>201</v>
      </c>
      <c r="K53" s="140" t="s">
        <v>22</v>
      </c>
      <c r="L53" s="129">
        <f>'7.ФС'!L67</f>
        <v>1179</v>
      </c>
      <c r="M53" s="129">
        <f>'7.ФС'!M67</f>
        <v>1097</v>
      </c>
      <c r="N53" s="129">
        <f>'7.ФС'!N67</f>
        <v>1050</v>
      </c>
    </row>
    <row r="54" spans="1:14" ht="36" customHeight="1">
      <c r="A54" s="59"/>
      <c r="B54" s="145" t="s">
        <v>184</v>
      </c>
      <c r="C54" s="133">
        <v>65</v>
      </c>
      <c r="D54" s="133">
        <v>0</v>
      </c>
      <c r="E54" s="133">
        <v>13</v>
      </c>
      <c r="F54" s="278">
        <v>865</v>
      </c>
      <c r="G54" s="146"/>
      <c r="H54" s="135"/>
      <c r="I54" s="146"/>
      <c r="J54" s="147"/>
      <c r="K54" s="148"/>
      <c r="L54" s="128">
        <f aca="true" t="shared" si="10" ref="L54:N55">L55</f>
        <v>10000</v>
      </c>
      <c r="M54" s="128">
        <f t="shared" si="10"/>
        <v>10000</v>
      </c>
      <c r="N54" s="128">
        <f t="shared" si="10"/>
        <v>10000</v>
      </c>
    </row>
    <row r="55" spans="1:14" ht="14.25" customHeight="1">
      <c r="A55" s="59"/>
      <c r="B55" s="117" t="s">
        <v>355</v>
      </c>
      <c r="C55" s="133">
        <v>65</v>
      </c>
      <c r="D55" s="133">
        <v>0</v>
      </c>
      <c r="E55" s="133">
        <v>13</v>
      </c>
      <c r="F55" s="278">
        <v>865</v>
      </c>
      <c r="G55" s="146"/>
      <c r="H55" s="135"/>
      <c r="I55" s="146"/>
      <c r="J55" s="147"/>
      <c r="K55" s="148"/>
      <c r="L55" s="128">
        <f t="shared" si="10"/>
        <v>10000</v>
      </c>
      <c r="M55" s="128">
        <f t="shared" si="10"/>
        <v>10000</v>
      </c>
      <c r="N55" s="128">
        <f t="shared" si="10"/>
        <v>10000</v>
      </c>
    </row>
    <row r="56" spans="1:14" ht="15" customHeight="1">
      <c r="A56" s="73" t="s">
        <v>96</v>
      </c>
      <c r="B56" s="73" t="s">
        <v>96</v>
      </c>
      <c r="C56" s="57">
        <v>65</v>
      </c>
      <c r="D56" s="57">
        <v>0</v>
      </c>
      <c r="E56" s="57">
        <v>13</v>
      </c>
      <c r="F56" s="216">
        <v>865</v>
      </c>
      <c r="G56" s="56" t="s">
        <v>40</v>
      </c>
      <c r="H56" s="56" t="s">
        <v>50</v>
      </c>
      <c r="I56" s="62" t="s">
        <v>202</v>
      </c>
      <c r="J56" s="64" t="s">
        <v>203</v>
      </c>
      <c r="K56" s="56"/>
      <c r="L56" s="129">
        <f aca="true" t="shared" si="11" ref="L56:N57">L57</f>
        <v>10000</v>
      </c>
      <c r="M56" s="129">
        <f t="shared" si="11"/>
        <v>10000</v>
      </c>
      <c r="N56" s="129">
        <f t="shared" si="11"/>
        <v>10000</v>
      </c>
    </row>
    <row r="57" spans="1:14" ht="26.25" customHeight="1">
      <c r="A57" s="65"/>
      <c r="B57" s="115" t="s">
        <v>174</v>
      </c>
      <c r="C57" s="57">
        <v>65</v>
      </c>
      <c r="D57" s="54">
        <v>0</v>
      </c>
      <c r="E57" s="54">
        <v>13</v>
      </c>
      <c r="F57" s="216">
        <v>865</v>
      </c>
      <c r="G57" s="140" t="s">
        <v>40</v>
      </c>
      <c r="H57" s="136" t="s">
        <v>50</v>
      </c>
      <c r="I57" s="136" t="s">
        <v>202</v>
      </c>
      <c r="J57" s="214" t="s">
        <v>203</v>
      </c>
      <c r="K57" s="140" t="s">
        <v>21</v>
      </c>
      <c r="L57" s="129">
        <f t="shared" si="11"/>
        <v>10000</v>
      </c>
      <c r="M57" s="129">
        <f t="shared" si="11"/>
        <v>10000</v>
      </c>
      <c r="N57" s="129">
        <f t="shared" si="11"/>
        <v>10000</v>
      </c>
    </row>
    <row r="58" spans="1:14" ht="26.25" customHeight="1">
      <c r="A58" s="66"/>
      <c r="B58" s="74" t="s">
        <v>92</v>
      </c>
      <c r="C58" s="57">
        <v>65</v>
      </c>
      <c r="D58" s="54">
        <v>0</v>
      </c>
      <c r="E58" s="54">
        <v>13</v>
      </c>
      <c r="F58" s="216">
        <v>865</v>
      </c>
      <c r="G58" s="140" t="s">
        <v>40</v>
      </c>
      <c r="H58" s="136" t="s">
        <v>50</v>
      </c>
      <c r="I58" s="136" t="s">
        <v>202</v>
      </c>
      <c r="J58" s="214" t="s">
        <v>203</v>
      </c>
      <c r="K58" s="140" t="s">
        <v>22</v>
      </c>
      <c r="L58" s="129">
        <f>'7.ФС'!L72</f>
        <v>10000</v>
      </c>
      <c r="M58" s="129">
        <f>'7.ФС'!M72</f>
        <v>10000</v>
      </c>
      <c r="N58" s="129">
        <f>'7.ФС'!N72</f>
        <v>10000</v>
      </c>
    </row>
    <row r="59" spans="1:14" s="50" customFormat="1" ht="30.75" customHeight="1">
      <c r="A59" s="149"/>
      <c r="B59" s="150" t="s">
        <v>185</v>
      </c>
      <c r="C59" s="133">
        <v>65</v>
      </c>
      <c r="D59" s="133">
        <v>0</v>
      </c>
      <c r="E59" s="133">
        <v>14</v>
      </c>
      <c r="F59" s="278">
        <v>865</v>
      </c>
      <c r="G59" s="152"/>
      <c r="H59" s="152"/>
      <c r="I59" s="153"/>
      <c r="J59" s="152"/>
      <c r="K59" s="152"/>
      <c r="L59" s="131">
        <f>L60</f>
        <v>1184362</v>
      </c>
      <c r="M59" s="131">
        <f aca="true" t="shared" si="12" ref="M59:N62">M60</f>
        <v>1246220</v>
      </c>
      <c r="N59" s="131">
        <f t="shared" si="12"/>
        <v>1322531</v>
      </c>
    </row>
    <row r="60" spans="1:14" s="49" customFormat="1" ht="16.5" customHeight="1">
      <c r="A60" s="75"/>
      <c r="B60" s="117" t="s">
        <v>355</v>
      </c>
      <c r="C60" s="133">
        <v>65</v>
      </c>
      <c r="D60" s="133">
        <v>0</v>
      </c>
      <c r="E60" s="133">
        <v>14</v>
      </c>
      <c r="F60" s="278">
        <v>865</v>
      </c>
      <c r="G60" s="152"/>
      <c r="H60" s="152"/>
      <c r="I60" s="153"/>
      <c r="J60" s="152"/>
      <c r="K60" s="152"/>
      <c r="L60" s="131">
        <f>L61</f>
        <v>1184362</v>
      </c>
      <c r="M60" s="131">
        <f t="shared" si="12"/>
        <v>1246220</v>
      </c>
      <c r="N60" s="131">
        <f t="shared" si="12"/>
        <v>1322531</v>
      </c>
    </row>
    <row r="61" spans="1:14" ht="177.75" customHeight="1">
      <c r="A61" s="342" t="s">
        <v>206</v>
      </c>
      <c r="B61" s="343"/>
      <c r="C61" s="57">
        <v>65</v>
      </c>
      <c r="D61" s="225">
        <v>0</v>
      </c>
      <c r="E61" s="225">
        <v>14</v>
      </c>
      <c r="F61" s="216">
        <v>865</v>
      </c>
      <c r="G61" s="217" t="s">
        <v>42</v>
      </c>
      <c r="H61" s="217" t="s">
        <v>159</v>
      </c>
      <c r="I61" s="217" t="s">
        <v>204</v>
      </c>
      <c r="J61" s="214" t="s">
        <v>205</v>
      </c>
      <c r="K61" s="140"/>
      <c r="L61" s="129">
        <f>L62</f>
        <v>1184362</v>
      </c>
      <c r="M61" s="129">
        <f t="shared" si="12"/>
        <v>1246220</v>
      </c>
      <c r="N61" s="129">
        <f t="shared" si="12"/>
        <v>1322531</v>
      </c>
    </row>
    <row r="62" spans="1:14" ht="24.75" customHeight="1">
      <c r="A62" s="103"/>
      <c r="B62" s="115" t="s">
        <v>174</v>
      </c>
      <c r="C62" s="57">
        <v>65</v>
      </c>
      <c r="D62" s="225">
        <v>0</v>
      </c>
      <c r="E62" s="225">
        <v>14</v>
      </c>
      <c r="F62" s="216">
        <v>865</v>
      </c>
      <c r="G62" s="217" t="s">
        <v>42</v>
      </c>
      <c r="H62" s="217" t="s">
        <v>159</v>
      </c>
      <c r="I62" s="217" t="s">
        <v>204</v>
      </c>
      <c r="J62" s="214" t="s">
        <v>205</v>
      </c>
      <c r="K62" s="140" t="s">
        <v>21</v>
      </c>
      <c r="L62" s="129">
        <f>L63</f>
        <v>1184362</v>
      </c>
      <c r="M62" s="129">
        <f t="shared" si="12"/>
        <v>1246220</v>
      </c>
      <c r="N62" s="129">
        <f t="shared" si="12"/>
        <v>1322531</v>
      </c>
    </row>
    <row r="63" spans="1:14" ht="32.25" customHeight="1">
      <c r="A63" s="103"/>
      <c r="B63" s="74" t="s">
        <v>92</v>
      </c>
      <c r="C63" s="57">
        <v>65</v>
      </c>
      <c r="D63" s="225">
        <v>0</v>
      </c>
      <c r="E63" s="225">
        <v>14</v>
      </c>
      <c r="F63" s="216">
        <v>865</v>
      </c>
      <c r="G63" s="217" t="s">
        <v>42</v>
      </c>
      <c r="H63" s="217" t="s">
        <v>159</v>
      </c>
      <c r="I63" s="217" t="s">
        <v>204</v>
      </c>
      <c r="J63" s="214" t="s">
        <v>205</v>
      </c>
      <c r="K63" s="140" t="s">
        <v>22</v>
      </c>
      <c r="L63" s="129">
        <f>'7.ФС'!L80</f>
        <v>1184362</v>
      </c>
      <c r="M63" s="129">
        <f>'7.ФС'!M80</f>
        <v>1246220</v>
      </c>
      <c r="N63" s="129">
        <f>'7.ФС'!N80</f>
        <v>1322531</v>
      </c>
    </row>
    <row r="64" spans="1:14" ht="39" customHeight="1">
      <c r="A64" s="67"/>
      <c r="B64" s="154" t="s">
        <v>186</v>
      </c>
      <c r="C64" s="133">
        <v>65</v>
      </c>
      <c r="D64" s="133">
        <v>0</v>
      </c>
      <c r="E64" s="133">
        <v>15</v>
      </c>
      <c r="F64" s="278">
        <v>865</v>
      </c>
      <c r="G64" s="146"/>
      <c r="H64" s="146"/>
      <c r="I64" s="146"/>
      <c r="J64" s="155"/>
      <c r="K64" s="146"/>
      <c r="L64" s="128">
        <f>L65</f>
        <v>68500</v>
      </c>
      <c r="M64" s="128">
        <f>M65</f>
        <v>93212</v>
      </c>
      <c r="N64" s="128">
        <f>N65</f>
        <v>58512</v>
      </c>
    </row>
    <row r="65" spans="1:14" ht="15" customHeight="1">
      <c r="A65" s="67"/>
      <c r="B65" s="117" t="s">
        <v>355</v>
      </c>
      <c r="C65" s="133">
        <v>65</v>
      </c>
      <c r="D65" s="133">
        <v>0</v>
      </c>
      <c r="E65" s="133">
        <v>15</v>
      </c>
      <c r="F65" s="278">
        <v>865</v>
      </c>
      <c r="G65" s="146"/>
      <c r="H65" s="146"/>
      <c r="I65" s="146"/>
      <c r="J65" s="155"/>
      <c r="K65" s="146"/>
      <c r="L65" s="128">
        <f>L66+L72+L78+L75+L71</f>
        <v>68500</v>
      </c>
      <c r="M65" s="128">
        <f>M66+M72+M78+M75+M71</f>
        <v>93212</v>
      </c>
      <c r="N65" s="128">
        <f>N66+N72+N78+N75+N71</f>
        <v>58512</v>
      </c>
    </row>
    <row r="66" spans="1:14" s="49" customFormat="1" ht="15" customHeight="1">
      <c r="A66" s="331" t="s">
        <v>210</v>
      </c>
      <c r="B66" s="332"/>
      <c r="C66" s="57">
        <v>65</v>
      </c>
      <c r="D66" s="54">
        <v>0</v>
      </c>
      <c r="E66" s="54">
        <v>15</v>
      </c>
      <c r="F66" s="216">
        <v>865</v>
      </c>
      <c r="G66" s="213" t="s">
        <v>43</v>
      </c>
      <c r="H66" s="213" t="s">
        <v>40</v>
      </c>
      <c r="I66" s="217" t="s">
        <v>211</v>
      </c>
      <c r="J66" s="214" t="s">
        <v>212</v>
      </c>
      <c r="K66" s="213"/>
      <c r="L66" s="132">
        <f aca="true" t="shared" si="13" ref="L66:N67">L67</f>
        <v>38200</v>
      </c>
      <c r="M66" s="132">
        <f t="shared" si="13"/>
        <v>35000</v>
      </c>
      <c r="N66" s="132">
        <f t="shared" si="13"/>
        <v>35000</v>
      </c>
    </row>
    <row r="67" spans="1:14" s="49" customFormat="1" ht="27" customHeight="1">
      <c r="A67" s="59"/>
      <c r="B67" s="115" t="s">
        <v>174</v>
      </c>
      <c r="C67" s="57">
        <v>65</v>
      </c>
      <c r="D67" s="54">
        <v>0</v>
      </c>
      <c r="E67" s="54">
        <v>15</v>
      </c>
      <c r="F67" s="216">
        <v>865</v>
      </c>
      <c r="G67" s="213" t="s">
        <v>43</v>
      </c>
      <c r="H67" s="213" t="s">
        <v>40</v>
      </c>
      <c r="I67" s="217" t="s">
        <v>211</v>
      </c>
      <c r="J67" s="214" t="s">
        <v>212</v>
      </c>
      <c r="K67" s="213" t="s">
        <v>21</v>
      </c>
      <c r="L67" s="132">
        <f t="shared" si="13"/>
        <v>38200</v>
      </c>
      <c r="M67" s="132">
        <f t="shared" si="13"/>
        <v>35000</v>
      </c>
      <c r="N67" s="132">
        <f t="shared" si="13"/>
        <v>35000</v>
      </c>
    </row>
    <row r="68" spans="1:14" s="49" customFormat="1" ht="27" customHeight="1">
      <c r="A68" s="59"/>
      <c r="B68" s="47" t="s">
        <v>92</v>
      </c>
      <c r="C68" s="57">
        <v>65</v>
      </c>
      <c r="D68" s="54">
        <v>0</v>
      </c>
      <c r="E68" s="54">
        <v>15</v>
      </c>
      <c r="F68" s="216">
        <v>865</v>
      </c>
      <c r="G68" s="213" t="s">
        <v>43</v>
      </c>
      <c r="H68" s="213" t="s">
        <v>40</v>
      </c>
      <c r="I68" s="217" t="s">
        <v>211</v>
      </c>
      <c r="J68" s="214" t="s">
        <v>212</v>
      </c>
      <c r="K68" s="213" t="s">
        <v>22</v>
      </c>
      <c r="L68" s="132">
        <f>'7.ФС'!L89</f>
        <v>38200</v>
      </c>
      <c r="M68" s="132">
        <f>'7.ФС'!M89</f>
        <v>35000</v>
      </c>
      <c r="N68" s="132">
        <f>'7.ФС'!N89</f>
        <v>35000</v>
      </c>
    </row>
    <row r="69" spans="1:14" s="49" customFormat="1" ht="18.75" customHeight="1">
      <c r="A69" s="67"/>
      <c r="B69" s="275" t="s">
        <v>370</v>
      </c>
      <c r="C69" s="57">
        <v>65</v>
      </c>
      <c r="D69" s="54">
        <v>0</v>
      </c>
      <c r="E69" s="54">
        <v>15</v>
      </c>
      <c r="F69" s="216">
        <v>865</v>
      </c>
      <c r="G69" s="213"/>
      <c r="H69" s="213"/>
      <c r="I69" s="217" t="s">
        <v>388</v>
      </c>
      <c r="J69" s="214"/>
      <c r="K69" s="213"/>
      <c r="L69" s="132">
        <f aca="true" t="shared" si="14" ref="L69:N70">L70</f>
        <v>10000</v>
      </c>
      <c r="M69" s="132">
        <f t="shared" si="14"/>
        <v>10000</v>
      </c>
      <c r="N69" s="132">
        <f t="shared" si="14"/>
        <v>10000</v>
      </c>
    </row>
    <row r="70" spans="1:14" s="49" customFormat="1" ht="27" customHeight="1">
      <c r="A70" s="67"/>
      <c r="B70" s="47" t="s">
        <v>371</v>
      </c>
      <c r="C70" s="57">
        <v>65</v>
      </c>
      <c r="D70" s="54">
        <v>0</v>
      </c>
      <c r="E70" s="54">
        <v>15</v>
      </c>
      <c r="F70" s="216">
        <v>865</v>
      </c>
      <c r="G70" s="213"/>
      <c r="H70" s="213"/>
      <c r="I70" s="217" t="s">
        <v>388</v>
      </c>
      <c r="J70" s="214"/>
      <c r="K70" s="213" t="s">
        <v>21</v>
      </c>
      <c r="L70" s="132">
        <f t="shared" si="14"/>
        <v>10000</v>
      </c>
      <c r="M70" s="132">
        <f t="shared" si="14"/>
        <v>10000</v>
      </c>
      <c r="N70" s="132">
        <f t="shared" si="14"/>
        <v>10000</v>
      </c>
    </row>
    <row r="71" spans="1:14" s="49" customFormat="1" ht="27" customHeight="1">
      <c r="A71" s="67"/>
      <c r="B71" s="47" t="s">
        <v>92</v>
      </c>
      <c r="C71" s="57">
        <v>65</v>
      </c>
      <c r="D71" s="54">
        <v>0</v>
      </c>
      <c r="E71" s="54">
        <v>15</v>
      </c>
      <c r="F71" s="216">
        <v>865</v>
      </c>
      <c r="G71" s="213"/>
      <c r="H71" s="213"/>
      <c r="I71" s="217" t="s">
        <v>388</v>
      </c>
      <c r="J71" s="214"/>
      <c r="K71" s="213" t="s">
        <v>22</v>
      </c>
      <c r="L71" s="132">
        <f>'7.ФС'!L92</f>
        <v>10000</v>
      </c>
      <c r="M71" s="132">
        <f>'7.ФС'!M92</f>
        <v>10000</v>
      </c>
      <c r="N71" s="132">
        <f>'7.ФС'!N92</f>
        <v>10000</v>
      </c>
    </row>
    <row r="72" spans="1:14" s="49" customFormat="1" ht="24.75" customHeight="1">
      <c r="A72" s="331" t="s">
        <v>97</v>
      </c>
      <c r="B72" s="332"/>
      <c r="C72" s="57">
        <v>65</v>
      </c>
      <c r="D72" s="57">
        <v>0</v>
      </c>
      <c r="E72" s="57">
        <v>15</v>
      </c>
      <c r="F72" s="216">
        <v>865</v>
      </c>
      <c r="G72" s="71" t="s">
        <v>43</v>
      </c>
      <c r="H72" s="71" t="s">
        <v>40</v>
      </c>
      <c r="I72" s="60" t="s">
        <v>213</v>
      </c>
      <c r="J72" s="64" t="s">
        <v>214</v>
      </c>
      <c r="K72" s="71"/>
      <c r="L72" s="132">
        <f aca="true" t="shared" si="15" ref="L72:N73">L73</f>
        <v>10000</v>
      </c>
      <c r="M72" s="132">
        <f t="shared" si="15"/>
        <v>10000</v>
      </c>
      <c r="N72" s="132">
        <f t="shared" si="15"/>
        <v>13212</v>
      </c>
    </row>
    <row r="73" spans="1:14" s="49" customFormat="1" ht="25.5" customHeight="1">
      <c r="A73" s="59"/>
      <c r="B73" s="115" t="s">
        <v>174</v>
      </c>
      <c r="C73" s="57">
        <v>65</v>
      </c>
      <c r="D73" s="57">
        <v>0</v>
      </c>
      <c r="E73" s="57">
        <v>15</v>
      </c>
      <c r="F73" s="216">
        <v>865</v>
      </c>
      <c r="G73" s="71" t="s">
        <v>43</v>
      </c>
      <c r="H73" s="71" t="s">
        <v>40</v>
      </c>
      <c r="I73" s="60" t="s">
        <v>213</v>
      </c>
      <c r="J73" s="64" t="s">
        <v>214</v>
      </c>
      <c r="K73" s="71" t="s">
        <v>21</v>
      </c>
      <c r="L73" s="132">
        <f t="shared" si="15"/>
        <v>10000</v>
      </c>
      <c r="M73" s="132">
        <f t="shared" si="15"/>
        <v>10000</v>
      </c>
      <c r="N73" s="132">
        <f t="shared" si="15"/>
        <v>13212</v>
      </c>
    </row>
    <row r="74" spans="1:14" ht="24" customHeight="1">
      <c r="A74" s="59"/>
      <c r="B74" s="47" t="s">
        <v>92</v>
      </c>
      <c r="C74" s="57">
        <v>65</v>
      </c>
      <c r="D74" s="57">
        <v>0</v>
      </c>
      <c r="E74" s="57">
        <v>15</v>
      </c>
      <c r="F74" s="216">
        <v>865</v>
      </c>
      <c r="G74" s="71" t="s">
        <v>43</v>
      </c>
      <c r="H74" s="71" t="s">
        <v>40</v>
      </c>
      <c r="I74" s="60" t="s">
        <v>213</v>
      </c>
      <c r="J74" s="64" t="s">
        <v>214</v>
      </c>
      <c r="K74" s="71" t="s">
        <v>22</v>
      </c>
      <c r="L74" s="129">
        <f>'7.ФС'!L95</f>
        <v>10000</v>
      </c>
      <c r="M74" s="129">
        <f>'7.ФС'!M95</f>
        <v>10000</v>
      </c>
      <c r="N74" s="129">
        <f>'7.ФС'!N95</f>
        <v>13212</v>
      </c>
    </row>
    <row r="75" spans="1:14" ht="17.25" customHeight="1">
      <c r="A75" s="67"/>
      <c r="B75" s="257" t="s">
        <v>334</v>
      </c>
      <c r="C75" s="57">
        <v>65</v>
      </c>
      <c r="D75" s="57">
        <v>0</v>
      </c>
      <c r="E75" s="57">
        <v>15</v>
      </c>
      <c r="F75" s="216">
        <v>865</v>
      </c>
      <c r="G75" s="213" t="s">
        <v>43</v>
      </c>
      <c r="H75" s="213" t="s">
        <v>40</v>
      </c>
      <c r="I75" s="217" t="s">
        <v>335</v>
      </c>
      <c r="J75" s="214" t="s">
        <v>336</v>
      </c>
      <c r="K75" s="213"/>
      <c r="L75" s="129">
        <f aca="true" t="shared" si="16" ref="L75:N76">L76</f>
        <v>10000</v>
      </c>
      <c r="M75" s="129">
        <f t="shared" si="16"/>
        <v>37912</v>
      </c>
      <c r="N75" s="129">
        <f t="shared" si="16"/>
        <v>0</v>
      </c>
    </row>
    <row r="76" spans="1:14" ht="26.25" customHeight="1">
      <c r="A76" s="67"/>
      <c r="B76" s="115" t="s">
        <v>174</v>
      </c>
      <c r="C76" s="57">
        <v>65</v>
      </c>
      <c r="D76" s="57">
        <v>0</v>
      </c>
      <c r="E76" s="57">
        <v>15</v>
      </c>
      <c r="F76" s="216">
        <v>865</v>
      </c>
      <c r="G76" s="213" t="s">
        <v>43</v>
      </c>
      <c r="H76" s="213" t="s">
        <v>40</v>
      </c>
      <c r="I76" s="217" t="s">
        <v>335</v>
      </c>
      <c r="J76" s="214" t="s">
        <v>336</v>
      </c>
      <c r="K76" s="213" t="s">
        <v>21</v>
      </c>
      <c r="L76" s="129">
        <f t="shared" si="16"/>
        <v>10000</v>
      </c>
      <c r="M76" s="129">
        <f t="shared" si="16"/>
        <v>37912</v>
      </c>
      <c r="N76" s="129">
        <f t="shared" si="16"/>
        <v>0</v>
      </c>
    </row>
    <row r="77" spans="1:14" ht="26.25" customHeight="1">
      <c r="A77" s="67"/>
      <c r="B77" s="47" t="s">
        <v>92</v>
      </c>
      <c r="C77" s="57">
        <v>65</v>
      </c>
      <c r="D77" s="57">
        <v>0</v>
      </c>
      <c r="E77" s="57">
        <v>15</v>
      </c>
      <c r="F77" s="216">
        <v>865</v>
      </c>
      <c r="G77" s="213" t="s">
        <v>43</v>
      </c>
      <c r="H77" s="213" t="s">
        <v>40</v>
      </c>
      <c r="I77" s="217" t="s">
        <v>335</v>
      </c>
      <c r="J77" s="214" t="s">
        <v>336</v>
      </c>
      <c r="K77" s="213" t="s">
        <v>22</v>
      </c>
      <c r="L77" s="129">
        <f>'7.ФС'!L98</f>
        <v>10000</v>
      </c>
      <c r="M77" s="129">
        <f>'7.ФС'!M98</f>
        <v>37912</v>
      </c>
      <c r="N77" s="129">
        <f>'7.ФС'!N98</f>
        <v>0</v>
      </c>
    </row>
    <row r="78" spans="1:14" s="49" customFormat="1" ht="96" customHeight="1">
      <c r="A78" s="346" t="s">
        <v>207</v>
      </c>
      <c r="B78" s="347"/>
      <c r="C78" s="54">
        <v>65</v>
      </c>
      <c r="D78" s="54">
        <v>0</v>
      </c>
      <c r="E78" s="54">
        <v>15</v>
      </c>
      <c r="F78" s="216">
        <v>865</v>
      </c>
      <c r="G78" s="213" t="s">
        <v>43</v>
      </c>
      <c r="H78" s="213" t="s">
        <v>37</v>
      </c>
      <c r="I78" s="217" t="s">
        <v>208</v>
      </c>
      <c r="J78" s="214" t="s">
        <v>209</v>
      </c>
      <c r="K78" s="213"/>
      <c r="L78" s="132">
        <f aca="true" t="shared" si="17" ref="L78:N79">L79</f>
        <v>300</v>
      </c>
      <c r="M78" s="132">
        <f t="shared" si="17"/>
        <v>300</v>
      </c>
      <c r="N78" s="132">
        <f t="shared" si="17"/>
        <v>300</v>
      </c>
    </row>
    <row r="79" spans="1:14" s="49" customFormat="1" ht="24.75" customHeight="1">
      <c r="A79" s="46"/>
      <c r="B79" s="115" t="s">
        <v>174</v>
      </c>
      <c r="C79" s="54">
        <v>65</v>
      </c>
      <c r="D79" s="54">
        <v>0</v>
      </c>
      <c r="E79" s="54">
        <v>15</v>
      </c>
      <c r="F79" s="216">
        <v>865</v>
      </c>
      <c r="G79" s="213" t="s">
        <v>43</v>
      </c>
      <c r="H79" s="213" t="s">
        <v>37</v>
      </c>
      <c r="I79" s="217" t="s">
        <v>208</v>
      </c>
      <c r="J79" s="214" t="s">
        <v>209</v>
      </c>
      <c r="K79" s="213" t="s">
        <v>21</v>
      </c>
      <c r="L79" s="132">
        <f t="shared" si="17"/>
        <v>300</v>
      </c>
      <c r="M79" s="132">
        <f t="shared" si="17"/>
        <v>300</v>
      </c>
      <c r="N79" s="132">
        <f t="shared" si="17"/>
        <v>300</v>
      </c>
    </row>
    <row r="80" spans="1:14" s="49" customFormat="1" ht="26.25" customHeight="1">
      <c r="A80" s="46"/>
      <c r="B80" s="47" t="s">
        <v>92</v>
      </c>
      <c r="C80" s="54">
        <v>65</v>
      </c>
      <c r="D80" s="54">
        <v>0</v>
      </c>
      <c r="E80" s="54">
        <v>15</v>
      </c>
      <c r="F80" s="216">
        <v>865</v>
      </c>
      <c r="G80" s="213" t="s">
        <v>43</v>
      </c>
      <c r="H80" s="213" t="s">
        <v>37</v>
      </c>
      <c r="I80" s="217" t="s">
        <v>208</v>
      </c>
      <c r="J80" s="214" t="s">
        <v>209</v>
      </c>
      <c r="K80" s="213" t="s">
        <v>22</v>
      </c>
      <c r="L80" s="132">
        <f>'7.ФС'!L85</f>
        <v>300</v>
      </c>
      <c r="M80" s="132">
        <f>'7.ФС'!M85</f>
        <v>300</v>
      </c>
      <c r="N80" s="132">
        <f>'7.ФС'!N85</f>
        <v>300</v>
      </c>
    </row>
    <row r="81" spans="1:14" s="49" customFormat="1" ht="37.5" customHeight="1">
      <c r="A81" s="75"/>
      <c r="B81" s="279" t="s">
        <v>386</v>
      </c>
      <c r="C81" s="133">
        <v>65</v>
      </c>
      <c r="D81" s="133">
        <v>0</v>
      </c>
      <c r="E81" s="133">
        <v>16</v>
      </c>
      <c r="F81" s="278">
        <v>865</v>
      </c>
      <c r="G81" s="213"/>
      <c r="H81" s="213"/>
      <c r="I81" s="217"/>
      <c r="J81" s="214"/>
      <c r="K81" s="213"/>
      <c r="L81" s="131">
        <f>L82</f>
        <v>3500</v>
      </c>
      <c r="M81" s="131">
        <f aca="true" t="shared" si="18" ref="M81:N84">M82</f>
        <v>3500</v>
      </c>
      <c r="N81" s="131">
        <f t="shared" si="18"/>
        <v>3500</v>
      </c>
    </row>
    <row r="82" spans="1:14" s="49" customFormat="1" ht="16.5" customHeight="1">
      <c r="A82" s="75"/>
      <c r="B82" s="280" t="s">
        <v>355</v>
      </c>
      <c r="C82" s="133">
        <v>65</v>
      </c>
      <c r="D82" s="54">
        <v>0</v>
      </c>
      <c r="E82" s="54">
        <v>16</v>
      </c>
      <c r="F82" s="216">
        <v>865</v>
      </c>
      <c r="G82" s="213"/>
      <c r="H82" s="213"/>
      <c r="I82" s="217"/>
      <c r="J82" s="214"/>
      <c r="K82" s="213"/>
      <c r="L82" s="132">
        <f>L83</f>
        <v>3500</v>
      </c>
      <c r="M82" s="132">
        <f t="shared" si="18"/>
        <v>3500</v>
      </c>
      <c r="N82" s="132">
        <f t="shared" si="18"/>
        <v>3500</v>
      </c>
    </row>
    <row r="83" spans="1:14" s="49" customFormat="1" ht="18" customHeight="1">
      <c r="A83" s="75"/>
      <c r="B83" s="257" t="s">
        <v>378</v>
      </c>
      <c r="C83" s="54">
        <v>65</v>
      </c>
      <c r="D83" s="54">
        <v>0</v>
      </c>
      <c r="E83" s="54">
        <v>16</v>
      </c>
      <c r="F83" s="216">
        <v>865</v>
      </c>
      <c r="G83" s="213"/>
      <c r="H83" s="213"/>
      <c r="I83" s="217" t="s">
        <v>387</v>
      </c>
      <c r="J83" s="214"/>
      <c r="K83" s="213"/>
      <c r="L83" s="132">
        <f>L84</f>
        <v>3500</v>
      </c>
      <c r="M83" s="132">
        <f t="shared" si="18"/>
        <v>3500</v>
      </c>
      <c r="N83" s="132">
        <f t="shared" si="18"/>
        <v>3500</v>
      </c>
    </row>
    <row r="84" spans="1:14" s="49" customFormat="1" ht="15" customHeight="1">
      <c r="A84" s="75"/>
      <c r="B84" s="218" t="s">
        <v>23</v>
      </c>
      <c r="C84" s="54">
        <v>65</v>
      </c>
      <c r="D84" s="54">
        <v>0</v>
      </c>
      <c r="E84" s="54">
        <v>16</v>
      </c>
      <c r="F84" s="216">
        <v>865</v>
      </c>
      <c r="G84" s="213"/>
      <c r="H84" s="213"/>
      <c r="I84" s="217" t="s">
        <v>387</v>
      </c>
      <c r="J84" s="214"/>
      <c r="K84" s="213" t="s">
        <v>24</v>
      </c>
      <c r="L84" s="132">
        <f>L85</f>
        <v>3500</v>
      </c>
      <c r="M84" s="132">
        <f t="shared" si="18"/>
        <v>3500</v>
      </c>
      <c r="N84" s="132">
        <f t="shared" si="18"/>
        <v>3500</v>
      </c>
    </row>
    <row r="85" spans="1:14" s="49" customFormat="1" ht="15" customHeight="1">
      <c r="A85" s="75"/>
      <c r="B85" s="281" t="s">
        <v>170</v>
      </c>
      <c r="C85" s="54">
        <v>65</v>
      </c>
      <c r="D85" s="54">
        <v>0</v>
      </c>
      <c r="E85" s="54">
        <v>16</v>
      </c>
      <c r="F85" s="216">
        <v>865</v>
      </c>
      <c r="G85" s="213"/>
      <c r="H85" s="213"/>
      <c r="I85" s="217" t="s">
        <v>387</v>
      </c>
      <c r="J85" s="214"/>
      <c r="K85" s="213" t="s">
        <v>171</v>
      </c>
      <c r="L85" s="132">
        <f>'7.ФС'!L103</f>
        <v>3500</v>
      </c>
      <c r="M85" s="132">
        <f>'7.ФС'!M103</f>
        <v>3500</v>
      </c>
      <c r="N85" s="132">
        <f>'7.ФС'!N103</f>
        <v>3500</v>
      </c>
    </row>
    <row r="86" spans="1:14" ht="24" customHeight="1">
      <c r="A86" s="102"/>
      <c r="B86" s="156" t="s">
        <v>187</v>
      </c>
      <c r="C86" s="133">
        <v>65</v>
      </c>
      <c r="D86" s="133">
        <v>0</v>
      </c>
      <c r="E86" s="133">
        <v>17</v>
      </c>
      <c r="F86" s="278">
        <v>865</v>
      </c>
      <c r="G86" s="146"/>
      <c r="H86" s="146"/>
      <c r="I86" s="146"/>
      <c r="J86" s="153"/>
      <c r="K86" s="146"/>
      <c r="L86" s="128">
        <f>L87</f>
        <v>90000</v>
      </c>
      <c r="M86" s="128">
        <f aca="true" t="shared" si="19" ref="M86:N89">M87</f>
        <v>90000</v>
      </c>
      <c r="N86" s="128">
        <f t="shared" si="19"/>
        <v>90000</v>
      </c>
    </row>
    <row r="87" spans="1:14" ht="15" customHeight="1">
      <c r="A87" s="102"/>
      <c r="B87" s="117" t="s">
        <v>355</v>
      </c>
      <c r="C87" s="133">
        <v>65</v>
      </c>
      <c r="D87" s="133">
        <v>0</v>
      </c>
      <c r="E87" s="133">
        <v>17</v>
      </c>
      <c r="F87" s="278">
        <v>865</v>
      </c>
      <c r="G87" s="146"/>
      <c r="H87" s="146"/>
      <c r="I87" s="146"/>
      <c r="J87" s="153"/>
      <c r="K87" s="146"/>
      <c r="L87" s="128">
        <f>L88</f>
        <v>90000</v>
      </c>
      <c r="M87" s="128">
        <f t="shared" si="19"/>
        <v>90000</v>
      </c>
      <c r="N87" s="128">
        <f t="shared" si="19"/>
        <v>90000</v>
      </c>
    </row>
    <row r="88" spans="1:14" ht="26.25" customHeight="1">
      <c r="A88" s="102"/>
      <c r="B88" s="105" t="s">
        <v>215</v>
      </c>
      <c r="C88" s="54">
        <v>65</v>
      </c>
      <c r="D88" s="54">
        <v>0</v>
      </c>
      <c r="E88" s="54">
        <v>17</v>
      </c>
      <c r="F88" s="216">
        <v>865</v>
      </c>
      <c r="G88" s="140" t="s">
        <v>50</v>
      </c>
      <c r="H88" s="140" t="s">
        <v>37</v>
      </c>
      <c r="I88" s="217" t="s">
        <v>216</v>
      </c>
      <c r="J88" s="214" t="s">
        <v>217</v>
      </c>
      <c r="K88" s="217"/>
      <c r="L88" s="129">
        <f>L89</f>
        <v>90000</v>
      </c>
      <c r="M88" s="129">
        <f t="shared" si="19"/>
        <v>90000</v>
      </c>
      <c r="N88" s="129">
        <f t="shared" si="19"/>
        <v>90000</v>
      </c>
    </row>
    <row r="89" spans="1:14" ht="12.75" customHeight="1">
      <c r="A89" s="102"/>
      <c r="B89" s="105" t="s">
        <v>163</v>
      </c>
      <c r="C89" s="54">
        <v>65</v>
      </c>
      <c r="D89" s="54">
        <v>0</v>
      </c>
      <c r="E89" s="54">
        <v>17</v>
      </c>
      <c r="F89" s="216">
        <v>865</v>
      </c>
      <c r="G89" s="140" t="s">
        <v>50</v>
      </c>
      <c r="H89" s="140" t="s">
        <v>37</v>
      </c>
      <c r="I89" s="217" t="s">
        <v>216</v>
      </c>
      <c r="J89" s="214" t="s">
        <v>217</v>
      </c>
      <c r="K89" s="217" t="s">
        <v>162</v>
      </c>
      <c r="L89" s="129">
        <f>L90</f>
        <v>90000</v>
      </c>
      <c r="M89" s="129">
        <f t="shared" si="19"/>
        <v>90000</v>
      </c>
      <c r="N89" s="129">
        <f t="shared" si="19"/>
        <v>90000</v>
      </c>
    </row>
    <row r="90" spans="1:14" ht="24.75" customHeight="1">
      <c r="A90" s="102"/>
      <c r="B90" s="113" t="s">
        <v>173</v>
      </c>
      <c r="C90" s="54">
        <v>65</v>
      </c>
      <c r="D90" s="54">
        <v>0</v>
      </c>
      <c r="E90" s="54">
        <v>17</v>
      </c>
      <c r="F90" s="216">
        <v>865</v>
      </c>
      <c r="G90" s="140" t="s">
        <v>50</v>
      </c>
      <c r="H90" s="140" t="s">
        <v>37</v>
      </c>
      <c r="I90" s="217" t="s">
        <v>216</v>
      </c>
      <c r="J90" s="214" t="s">
        <v>217</v>
      </c>
      <c r="K90" s="217" t="s">
        <v>172</v>
      </c>
      <c r="L90" s="129">
        <f>'7.ФС'!L108</f>
        <v>90000</v>
      </c>
      <c r="M90" s="129">
        <f>'7.ФС'!M108</f>
        <v>90000</v>
      </c>
      <c r="N90" s="129">
        <f>'7.ФС'!N108</f>
        <v>90000</v>
      </c>
    </row>
    <row r="91" spans="1:14" s="32" customFormat="1" ht="14.25" customHeight="1">
      <c r="A91" s="116"/>
      <c r="B91" s="106" t="s">
        <v>188</v>
      </c>
      <c r="C91" s="277">
        <v>65</v>
      </c>
      <c r="D91" s="133">
        <v>0</v>
      </c>
      <c r="E91" s="133">
        <v>18</v>
      </c>
      <c r="F91" s="278">
        <v>865</v>
      </c>
      <c r="G91" s="146"/>
      <c r="H91" s="146"/>
      <c r="I91" s="146"/>
      <c r="J91" s="152"/>
      <c r="K91" s="148"/>
      <c r="L91" s="128">
        <f>L92</f>
        <v>4000</v>
      </c>
      <c r="M91" s="128">
        <f aca="true" t="shared" si="20" ref="M91:N94">M92</f>
        <v>4000</v>
      </c>
      <c r="N91" s="128">
        <f t="shared" si="20"/>
        <v>4000</v>
      </c>
    </row>
    <row r="92" spans="1:14" s="32" customFormat="1" ht="14.25" customHeight="1">
      <c r="A92" s="116"/>
      <c r="B92" s="117" t="s">
        <v>355</v>
      </c>
      <c r="C92" s="277">
        <v>65</v>
      </c>
      <c r="D92" s="133">
        <v>0</v>
      </c>
      <c r="E92" s="133">
        <v>18</v>
      </c>
      <c r="F92" s="278">
        <v>865</v>
      </c>
      <c r="G92" s="146"/>
      <c r="H92" s="146"/>
      <c r="I92" s="146"/>
      <c r="J92" s="152"/>
      <c r="K92" s="148"/>
      <c r="L92" s="128">
        <f>L93</f>
        <v>4000</v>
      </c>
      <c r="M92" s="128">
        <f t="shared" si="20"/>
        <v>4000</v>
      </c>
      <c r="N92" s="128">
        <f t="shared" si="20"/>
        <v>4000</v>
      </c>
    </row>
    <row r="93" spans="1:14" ht="97.5" customHeight="1">
      <c r="A93" s="331" t="s">
        <v>200</v>
      </c>
      <c r="B93" s="332"/>
      <c r="C93" s="54">
        <v>65</v>
      </c>
      <c r="D93" s="54">
        <v>0</v>
      </c>
      <c r="E93" s="54">
        <v>18</v>
      </c>
      <c r="F93" s="216">
        <v>865</v>
      </c>
      <c r="G93" s="140" t="s">
        <v>52</v>
      </c>
      <c r="H93" s="140" t="s">
        <v>38</v>
      </c>
      <c r="I93" s="213" t="s">
        <v>199</v>
      </c>
      <c r="J93" s="214" t="s">
        <v>218</v>
      </c>
      <c r="K93" s="140"/>
      <c r="L93" s="129">
        <f>L94</f>
        <v>4000</v>
      </c>
      <c r="M93" s="129">
        <f t="shared" si="20"/>
        <v>4000</v>
      </c>
      <c r="N93" s="129">
        <f t="shared" si="20"/>
        <v>4000</v>
      </c>
    </row>
    <row r="94" spans="1:14" ht="17.25" customHeight="1">
      <c r="A94" s="59"/>
      <c r="B94" s="61" t="s">
        <v>51</v>
      </c>
      <c r="C94" s="57">
        <v>65</v>
      </c>
      <c r="D94" s="57">
        <v>0</v>
      </c>
      <c r="E94" s="57">
        <v>18</v>
      </c>
      <c r="F94" s="216">
        <v>865</v>
      </c>
      <c r="G94" s="56" t="s">
        <v>52</v>
      </c>
      <c r="H94" s="56" t="s">
        <v>38</v>
      </c>
      <c r="I94" s="71" t="s">
        <v>199</v>
      </c>
      <c r="J94" s="64" t="s">
        <v>218</v>
      </c>
      <c r="K94" s="56" t="s">
        <v>39</v>
      </c>
      <c r="L94" s="129">
        <f>L95</f>
        <v>4000</v>
      </c>
      <c r="M94" s="129">
        <f t="shared" si="20"/>
        <v>4000</v>
      </c>
      <c r="N94" s="130">
        <f t="shared" si="20"/>
        <v>4000</v>
      </c>
    </row>
    <row r="95" spans="1:14" ht="13.5" customHeight="1">
      <c r="A95" s="59"/>
      <c r="B95" s="76" t="s">
        <v>62</v>
      </c>
      <c r="C95" s="57">
        <v>65</v>
      </c>
      <c r="D95" s="57">
        <v>0</v>
      </c>
      <c r="E95" s="57">
        <v>18</v>
      </c>
      <c r="F95" s="216">
        <v>865</v>
      </c>
      <c r="G95" s="56" t="s">
        <v>52</v>
      </c>
      <c r="H95" s="56" t="s">
        <v>38</v>
      </c>
      <c r="I95" s="71" t="s">
        <v>199</v>
      </c>
      <c r="J95" s="64" t="s">
        <v>218</v>
      </c>
      <c r="K95" s="60" t="s">
        <v>28</v>
      </c>
      <c r="L95" s="129">
        <f>'7.ФС'!L113</f>
        <v>4000</v>
      </c>
      <c r="M95" s="129">
        <f>'7.ФС'!M113</f>
        <v>4000</v>
      </c>
      <c r="N95" s="129">
        <f>'7.ФС'!N113</f>
        <v>4000</v>
      </c>
    </row>
    <row r="96" spans="1:14" ht="16.5" customHeight="1">
      <c r="A96" s="58"/>
      <c r="B96" s="118" t="s">
        <v>175</v>
      </c>
      <c r="C96" s="119">
        <v>70</v>
      </c>
      <c r="D96" s="36"/>
      <c r="E96" s="36"/>
      <c r="F96" s="158"/>
      <c r="G96" s="140"/>
      <c r="H96" s="140"/>
      <c r="I96" s="140"/>
      <c r="J96" s="144"/>
      <c r="K96" s="140"/>
      <c r="L96" s="159">
        <f>L97</f>
        <v>0</v>
      </c>
      <c r="M96" s="159">
        <f>M97</f>
        <v>44300</v>
      </c>
      <c r="N96" s="159">
        <f>N97</f>
        <v>89100</v>
      </c>
    </row>
    <row r="97" spans="1:14" ht="16.5" customHeight="1">
      <c r="A97" s="58"/>
      <c r="B97" s="117" t="s">
        <v>355</v>
      </c>
      <c r="C97" s="142">
        <v>70</v>
      </c>
      <c r="D97" s="134">
        <v>0</v>
      </c>
      <c r="E97" s="134" t="s">
        <v>179</v>
      </c>
      <c r="F97" s="146" t="s">
        <v>421</v>
      </c>
      <c r="G97" s="146"/>
      <c r="H97" s="146"/>
      <c r="I97" s="146"/>
      <c r="J97" s="153"/>
      <c r="K97" s="146"/>
      <c r="L97" s="128">
        <f>L101+L98+L105</f>
        <v>0</v>
      </c>
      <c r="M97" s="128">
        <f>M101+M98+M105</f>
        <v>44300</v>
      </c>
      <c r="N97" s="128">
        <f>N101+N98+N105</f>
        <v>89100</v>
      </c>
    </row>
    <row r="98" spans="1:14" ht="16.5" customHeight="1">
      <c r="A98" s="67"/>
      <c r="B98" s="233" t="s">
        <v>291</v>
      </c>
      <c r="C98" s="57">
        <v>70</v>
      </c>
      <c r="D98" s="57">
        <v>0</v>
      </c>
      <c r="E98" s="136" t="s">
        <v>179</v>
      </c>
      <c r="F98" s="216">
        <v>865</v>
      </c>
      <c r="G98" s="144" t="s">
        <v>37</v>
      </c>
      <c r="H98" s="144" t="s">
        <v>285</v>
      </c>
      <c r="I98" s="144" t="s">
        <v>290</v>
      </c>
      <c r="J98" s="144" t="s">
        <v>287</v>
      </c>
      <c r="K98" s="217"/>
      <c r="L98" s="129">
        <f aca="true" t="shared" si="21" ref="L98:N99">L99</f>
        <v>0</v>
      </c>
      <c r="M98" s="129">
        <f t="shared" si="21"/>
        <v>44300</v>
      </c>
      <c r="N98" s="129">
        <f t="shared" si="21"/>
        <v>89100</v>
      </c>
    </row>
    <row r="99" spans="1:14" ht="16.5" customHeight="1">
      <c r="A99" s="67"/>
      <c r="B99" s="218" t="s">
        <v>23</v>
      </c>
      <c r="C99" s="57">
        <v>70</v>
      </c>
      <c r="D99" s="57">
        <v>0</v>
      </c>
      <c r="E99" s="136" t="s">
        <v>179</v>
      </c>
      <c r="F99" s="216">
        <v>865</v>
      </c>
      <c r="G99" s="144" t="s">
        <v>37</v>
      </c>
      <c r="H99" s="144" t="s">
        <v>285</v>
      </c>
      <c r="I99" s="144" t="s">
        <v>290</v>
      </c>
      <c r="J99" s="144" t="s">
        <v>287</v>
      </c>
      <c r="K99" s="144" t="s">
        <v>24</v>
      </c>
      <c r="L99" s="129">
        <f t="shared" si="21"/>
        <v>0</v>
      </c>
      <c r="M99" s="129">
        <f t="shared" si="21"/>
        <v>44300</v>
      </c>
      <c r="N99" s="129">
        <f t="shared" si="21"/>
        <v>89100</v>
      </c>
    </row>
    <row r="100" spans="1:14" ht="16.5" customHeight="1">
      <c r="A100" s="67"/>
      <c r="B100" s="254" t="s">
        <v>26</v>
      </c>
      <c r="C100" s="57">
        <v>70</v>
      </c>
      <c r="D100" s="57">
        <v>0</v>
      </c>
      <c r="E100" s="136" t="s">
        <v>179</v>
      </c>
      <c r="F100" s="216">
        <v>865</v>
      </c>
      <c r="G100" s="144" t="s">
        <v>37</v>
      </c>
      <c r="H100" s="144" t="s">
        <v>285</v>
      </c>
      <c r="I100" s="144" t="s">
        <v>290</v>
      </c>
      <c r="J100" s="144" t="s">
        <v>287</v>
      </c>
      <c r="K100" s="144" t="s">
        <v>27</v>
      </c>
      <c r="L100" s="129">
        <v>0</v>
      </c>
      <c r="M100" s="129">
        <v>44300</v>
      </c>
      <c r="N100" s="129">
        <v>89100</v>
      </c>
    </row>
    <row r="101" spans="1:14" ht="15.75" customHeight="1" hidden="1">
      <c r="A101" s="331" t="s">
        <v>270</v>
      </c>
      <c r="B101" s="332"/>
      <c r="C101" s="57">
        <v>70</v>
      </c>
      <c r="D101" s="57">
        <v>0</v>
      </c>
      <c r="E101" s="136" t="s">
        <v>179</v>
      </c>
      <c r="F101" s="216">
        <v>865</v>
      </c>
      <c r="G101" s="56" t="s">
        <v>37</v>
      </c>
      <c r="H101" s="56" t="s">
        <v>52</v>
      </c>
      <c r="I101" s="71" t="s">
        <v>191</v>
      </c>
      <c r="J101" s="64" t="s">
        <v>192</v>
      </c>
      <c r="K101" s="56"/>
      <c r="L101" s="129">
        <f aca="true" t="shared" si="22" ref="L101:N102">L102</f>
        <v>0</v>
      </c>
      <c r="M101" s="129">
        <f t="shared" si="22"/>
        <v>0</v>
      </c>
      <c r="N101" s="129">
        <f t="shared" si="22"/>
        <v>0</v>
      </c>
    </row>
    <row r="102" spans="1:14" ht="12.75" customHeight="1" hidden="1">
      <c r="A102" s="59"/>
      <c r="B102" s="58" t="s">
        <v>23</v>
      </c>
      <c r="C102" s="57">
        <v>70</v>
      </c>
      <c r="D102" s="57">
        <v>0</v>
      </c>
      <c r="E102" s="136" t="s">
        <v>179</v>
      </c>
      <c r="F102" s="216">
        <v>865</v>
      </c>
      <c r="G102" s="56" t="s">
        <v>37</v>
      </c>
      <c r="H102" s="56" t="s">
        <v>52</v>
      </c>
      <c r="I102" s="71" t="s">
        <v>191</v>
      </c>
      <c r="J102" s="64" t="s">
        <v>192</v>
      </c>
      <c r="K102" s="56" t="s">
        <v>24</v>
      </c>
      <c r="L102" s="129">
        <f t="shared" si="22"/>
        <v>0</v>
      </c>
      <c r="M102" s="129">
        <f t="shared" si="22"/>
        <v>0</v>
      </c>
      <c r="N102" s="129">
        <f t="shared" si="22"/>
        <v>0</v>
      </c>
    </row>
    <row r="103" spans="1:14" ht="15.75" customHeight="1" hidden="1">
      <c r="A103" s="59"/>
      <c r="B103" s="61" t="s">
        <v>26</v>
      </c>
      <c r="C103" s="57">
        <v>70</v>
      </c>
      <c r="D103" s="57">
        <v>0</v>
      </c>
      <c r="E103" s="136" t="s">
        <v>179</v>
      </c>
      <c r="F103" s="216">
        <v>865</v>
      </c>
      <c r="G103" s="56" t="s">
        <v>37</v>
      </c>
      <c r="H103" s="56" t="s">
        <v>52</v>
      </c>
      <c r="I103" s="71" t="s">
        <v>191</v>
      </c>
      <c r="J103" s="64" t="s">
        <v>192</v>
      </c>
      <c r="K103" s="56" t="s">
        <v>27</v>
      </c>
      <c r="L103" s="129"/>
      <c r="M103" s="129"/>
      <c r="N103" s="129"/>
    </row>
    <row r="104" spans="1:14" ht="13.5" customHeight="1" hidden="1">
      <c r="A104" s="59"/>
      <c r="B104" s="233" t="s">
        <v>291</v>
      </c>
      <c r="C104" s="234"/>
      <c r="D104" s="234"/>
      <c r="E104" s="234"/>
      <c r="F104" s="216">
        <v>865</v>
      </c>
      <c r="G104" s="144" t="s">
        <v>292</v>
      </c>
      <c r="H104" s="144" t="s">
        <v>292</v>
      </c>
      <c r="I104" s="144"/>
      <c r="J104" s="144"/>
      <c r="K104" s="217"/>
      <c r="L104" s="129">
        <f aca="true" t="shared" si="23" ref="L104:N105">L105</f>
        <v>0</v>
      </c>
      <c r="M104" s="129">
        <f t="shared" si="23"/>
        <v>0</v>
      </c>
      <c r="N104" s="129">
        <f t="shared" si="23"/>
        <v>0</v>
      </c>
    </row>
    <row r="105" spans="1:14" ht="13.5" customHeight="1" hidden="1">
      <c r="A105" s="59"/>
      <c r="B105" s="233" t="s">
        <v>291</v>
      </c>
      <c r="C105" s="57">
        <v>70</v>
      </c>
      <c r="D105" s="57">
        <v>0</v>
      </c>
      <c r="E105" s="136" t="s">
        <v>179</v>
      </c>
      <c r="F105" s="216">
        <v>865</v>
      </c>
      <c r="G105" s="144" t="s">
        <v>292</v>
      </c>
      <c r="H105" s="144" t="s">
        <v>292</v>
      </c>
      <c r="I105" s="144" t="s">
        <v>295</v>
      </c>
      <c r="J105" s="144" t="s">
        <v>293</v>
      </c>
      <c r="K105" s="217"/>
      <c r="L105" s="129">
        <f t="shared" si="23"/>
        <v>0</v>
      </c>
      <c r="M105" s="129">
        <f t="shared" si="23"/>
        <v>0</v>
      </c>
      <c r="N105" s="129">
        <f t="shared" si="23"/>
        <v>0</v>
      </c>
    </row>
    <row r="106" spans="1:14" ht="13.5" customHeight="1" hidden="1">
      <c r="A106" s="59"/>
      <c r="B106" s="233" t="s">
        <v>291</v>
      </c>
      <c r="C106" s="57">
        <v>70</v>
      </c>
      <c r="D106" s="57">
        <v>0</v>
      </c>
      <c r="E106" s="136" t="s">
        <v>179</v>
      </c>
      <c r="F106" s="216">
        <v>865</v>
      </c>
      <c r="G106" s="144" t="s">
        <v>292</v>
      </c>
      <c r="H106" s="144" t="s">
        <v>292</v>
      </c>
      <c r="I106" s="144" t="s">
        <v>295</v>
      </c>
      <c r="J106" s="144" t="s">
        <v>293</v>
      </c>
      <c r="K106" s="144" t="s">
        <v>294</v>
      </c>
      <c r="L106" s="129">
        <v>0</v>
      </c>
      <c r="M106" s="129">
        <v>0</v>
      </c>
      <c r="N106" s="129">
        <v>0</v>
      </c>
    </row>
    <row r="107" spans="1:14" ht="14.25" customHeight="1">
      <c r="A107" s="68"/>
      <c r="B107" s="120" t="s">
        <v>29</v>
      </c>
      <c r="C107" s="133"/>
      <c r="D107" s="133"/>
      <c r="E107" s="133"/>
      <c r="F107" s="143"/>
      <c r="G107" s="146"/>
      <c r="H107" s="146"/>
      <c r="I107" s="146"/>
      <c r="J107" s="146"/>
      <c r="K107" s="146"/>
      <c r="L107" s="128">
        <f>L8+L47+L54+L59+L64+L91+L86+L96+L81</f>
        <v>3026041</v>
      </c>
      <c r="M107" s="128">
        <f>M8+M47+M54+M59+M64+M91+M86+M96+M81</f>
        <v>3100017</v>
      </c>
      <c r="N107" s="128">
        <f>N8+N47+N54+N59+N64+N91+N86+N96+N81</f>
        <v>3189581</v>
      </c>
    </row>
  </sheetData>
  <sheetProtection/>
  <mergeCells count="13">
    <mergeCell ref="A93:B93"/>
    <mergeCell ref="A101:B101"/>
    <mergeCell ref="A4:N4"/>
    <mergeCell ref="A16:B16"/>
    <mergeCell ref="A61:B61"/>
    <mergeCell ref="A66:B66"/>
    <mergeCell ref="A78:B78"/>
    <mergeCell ref="C1:L1"/>
    <mergeCell ref="A6:B6"/>
    <mergeCell ref="A72:B72"/>
    <mergeCell ref="A41:B41"/>
    <mergeCell ref="C2:N2"/>
    <mergeCell ref="A44:B44"/>
  </mergeCells>
  <printOptions/>
  <pageMargins left="0.5511811023622047" right="0.1968503937007874" top="0.7874015748031497" bottom="1.0236220472440944" header="0.3937007874015748" footer="0.275590551181102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theme="0"/>
  </sheetPr>
  <dimension ref="A1:IU9"/>
  <sheetViews>
    <sheetView zoomScalePageLayoutView="0" workbookViewId="0" topLeftCell="A1">
      <selection activeCell="B5" sqref="B5:E5"/>
    </sheetView>
  </sheetViews>
  <sheetFormatPr defaultColWidth="9.140625" defaultRowHeight="12.75"/>
  <cols>
    <col min="1" max="1" width="4.140625" style="189" customWidth="1"/>
    <col min="2" max="2" width="40.140625" style="189" customWidth="1"/>
    <col min="3" max="5" width="15.7109375" style="189" customWidth="1"/>
    <col min="6" max="251" width="9.140625" style="189" customWidth="1"/>
    <col min="252" max="252" width="4.140625" style="189" customWidth="1"/>
    <col min="253" max="253" width="58.8515625" style="189" customWidth="1"/>
    <col min="254" max="254" width="32.8515625" style="189" customWidth="1"/>
    <col min="255" max="255" width="9.140625" style="189" customWidth="1"/>
  </cols>
  <sheetData>
    <row r="1" spans="1:3" ht="12.75">
      <c r="A1" s="186"/>
      <c r="B1" s="187"/>
      <c r="C1" s="188" t="s">
        <v>169</v>
      </c>
    </row>
    <row r="2" spans="1:5" ht="62.25" customHeight="1">
      <c r="A2" s="186"/>
      <c r="B2" s="187"/>
      <c r="C2" s="293" t="s">
        <v>341</v>
      </c>
      <c r="D2" s="293"/>
      <c r="E2" s="293"/>
    </row>
    <row r="3" spans="1:3" ht="12.75">
      <c r="A3" s="186"/>
      <c r="B3" s="187"/>
      <c r="C3" s="164" t="s">
        <v>259</v>
      </c>
    </row>
    <row r="4" spans="1:3" ht="12.75">
      <c r="A4" s="186"/>
      <c r="B4" s="187"/>
      <c r="C4" s="190"/>
    </row>
    <row r="5" spans="1:255" ht="86.25" customHeight="1">
      <c r="A5" s="191"/>
      <c r="B5" s="350" t="s">
        <v>399</v>
      </c>
      <c r="C5" s="350"/>
      <c r="D5" s="350"/>
      <c r="E5" s="350"/>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row>
    <row r="6" spans="1:5" ht="12.75">
      <c r="A6" s="186"/>
      <c r="B6" s="193"/>
      <c r="C6" s="193"/>
      <c r="E6" s="160" t="s">
        <v>219</v>
      </c>
    </row>
    <row r="7" spans="1:255" ht="27.75" customHeight="1">
      <c r="A7" s="194" t="s">
        <v>260</v>
      </c>
      <c r="B7" s="268" t="s">
        <v>261</v>
      </c>
      <c r="C7" s="195" t="s">
        <v>267</v>
      </c>
      <c r="D7" s="195" t="s">
        <v>272</v>
      </c>
      <c r="E7" s="195" t="s">
        <v>339</v>
      </c>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row>
    <row r="8" spans="1:255" ht="21" customHeight="1">
      <c r="A8" s="196">
        <v>1</v>
      </c>
      <c r="B8" s="197" t="s">
        <v>262</v>
      </c>
      <c r="C8" s="201">
        <v>2000</v>
      </c>
      <c r="D8" s="201">
        <v>2000</v>
      </c>
      <c r="E8" s="201">
        <v>2000</v>
      </c>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c r="GF8" s="165"/>
      <c r="GG8" s="165"/>
      <c r="GH8" s="165"/>
      <c r="GI8" s="165"/>
      <c r="GJ8" s="165"/>
      <c r="GK8" s="165"/>
      <c r="GL8" s="165"/>
      <c r="GM8" s="165"/>
      <c r="GN8" s="165"/>
      <c r="GO8" s="165"/>
      <c r="GP8" s="165"/>
      <c r="GQ8" s="165"/>
      <c r="GR8" s="165"/>
      <c r="GS8" s="165"/>
      <c r="GT8" s="165"/>
      <c r="GU8" s="165"/>
      <c r="GV8" s="165"/>
      <c r="GW8" s="165"/>
      <c r="GX8" s="165"/>
      <c r="GY8" s="165"/>
      <c r="GZ8" s="165"/>
      <c r="HA8" s="165"/>
      <c r="HB8" s="165"/>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c r="IM8" s="165"/>
      <c r="IN8" s="165"/>
      <c r="IO8" s="165"/>
      <c r="IP8" s="165"/>
      <c r="IQ8" s="165"/>
      <c r="IR8" s="165"/>
      <c r="IS8" s="165"/>
      <c r="IT8" s="165"/>
      <c r="IU8" s="165"/>
    </row>
    <row r="9" spans="1:255" ht="22.5" customHeight="1">
      <c r="A9" s="198"/>
      <c r="B9" s="199" t="s">
        <v>263</v>
      </c>
      <c r="C9" s="202">
        <f>SUM(C8:C8)</f>
        <v>2000</v>
      </c>
      <c r="D9" s="202">
        <f>SUM(D8:D8)</f>
        <v>2000</v>
      </c>
      <c r="E9" s="202">
        <f>SUM(E8:E8)</f>
        <v>2000</v>
      </c>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row>
  </sheetData>
  <sheetProtection/>
  <mergeCells count="2">
    <mergeCell ref="C2:E2"/>
    <mergeCell ref="B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2020-01-17T12:45:30Z</cp:lastPrinted>
  <dcterms:created xsi:type="dcterms:W3CDTF">1996-10-08T23:32:33Z</dcterms:created>
  <dcterms:modified xsi:type="dcterms:W3CDTF">2020-01-17T12:45:32Z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