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9720" windowHeight="6840" tabRatio="930" activeTab="3"/>
  </bookViews>
  <sheets>
    <sheet name="1. Дох." sheetId="1" r:id="rId1"/>
    <sheet name="6.ВС" sheetId="2" r:id="rId2"/>
    <sheet name="7.ФС" sheetId="3" r:id="rId3"/>
    <sheet name="8.ПС" sheetId="4" r:id="rId4"/>
  </sheets>
  <definedNames>
    <definedName name="_xlnm.Print_Titles" localSheetId="0">'1. Дох.'!$10:$11</definedName>
    <definedName name="_xlnm.Print_Titles" localSheetId="1">'6.ВС'!$10:$10</definedName>
    <definedName name="_xlnm.Print_Titles" localSheetId="2">'7.ФС'!$10:$10</definedName>
  </definedNames>
  <calcPr fullCalcOnLoad="1"/>
</workbook>
</file>

<file path=xl/sharedStrings.xml><?xml version="1.0" encoding="utf-8"?>
<sst xmlns="http://schemas.openxmlformats.org/spreadsheetml/2006/main" count="1747" uniqueCount="303">
  <si>
    <t>1 01 02010 01 0000 110</t>
  </si>
  <si>
    <t>НАЛОГОВЫЕ И НЕНАЛОГОВЫЕ ДОХОДЫ</t>
  </si>
  <si>
    <t>1 05 03000 01 0000 110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</si>
  <si>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</si>
  <si>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</si>
  <si>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</si>
  <si>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</si>
  <si>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</si>
  <si>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</si>
  <si>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</si>
  <si>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</si>
  <si>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</si>
  <si>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</si>
  <si>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</si>
  <si>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</si>
  <si>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</si>
  <si>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</si>
  <si>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</si>
  <si>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</si>
  <si>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</si>
  <si>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</si>
  <si>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</si>
  <si>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</si>
  <si>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</si>
  <si>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</si>
  <si>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</si>
  <si>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</si>
  <si>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</si>
  <si>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</si>
  <si>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</si>
  <si>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</si>
  <si>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</si>
  <si>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</si>
  <si>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</si>
  <si>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</si>
  <si>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</si>
  <si>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</si>
  <si>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</si>
  <si>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</si>
  <si>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</si>
  <si>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</si>
  <si>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</si>
  <si>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</si>
  <si>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</si>
  <si>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</si>
  <si>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</si>
  <si>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</si>
  <si>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</si>
  <si>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</si>
  <si>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</si>
  <si>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</si>
  <si>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</si>
  <si>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</si>
  <si>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</si>
  <si>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</si>
  <si>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</si>
  <si>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</si>
  <si>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</si>
  <si>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</si>
  <si>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</si>
  <si>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</si>
  <si>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</si>
  <si>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</si>
  <si>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</si>
  <si>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</si>
  <si>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 xml:space="preserve"> Приложение 1</t>
  </si>
  <si>
    <t xml:space="preserve"> Приложение 2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</si>
  <si>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</si>
  <si>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</si>
  <si>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</si>
  <si>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</si>
  <si>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</si>
  <si>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Лутенская сельская администрация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</si>
  <si>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</si>
  <si>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</si>
  <si>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</si>
  <si>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</si>
  <si>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</si>
  <si>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</si>
  <si>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</si>
  <si>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</si>
  <si>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</si>
  <si>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</si>
  <si>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</si>
  <si>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Массовый спорт</t>
  </si>
  <si>
    <t>Прочие доходы от компенсации затрат бюджетов сельских поселений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</si>
  <si>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</si>
  <si>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</si>
  <si>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</si>
  <si>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</si>
  <si>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</si>
  <si>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</si>
  <si>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</si>
  <si>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</si>
  <si>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</si>
  <si>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</si>
  <si>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</si>
  <si>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</si>
  <si>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</si>
  <si>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</si>
  <si>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</si>
  <si>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</si>
  <si>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</si>
  <si>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</si>
  <si>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</si>
  <si>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</si>
  <si>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</si>
  <si>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</si>
  <si>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</si>
  <si>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</si>
  <si>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</si>
  <si>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</si>
  <si>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</si>
  <si>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</si>
  <si>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</si>
  <si>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</si>
  <si>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</si>
  <si>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 xml:space="preserve">Непрограммная деятельность </t>
  </si>
  <si>
    <t>Утверждено на 2020 год</t>
  </si>
  <si>
    <t>Сумма на 2020 год</t>
  </si>
  <si>
    <t>НР</t>
  </si>
  <si>
    <t>00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</si>
  <si>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</si>
  <si>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</si>
  <si>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Обеспечение первичного воинского учета на территориях, где отсутствуют военные комиссариаты</t>
  </si>
  <si>
    <t>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</si>
  <si>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</si>
  <si>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</si>
  <si>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</si>
  <si>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Осуществление мер улучшению положения отдельных категорий граждан</t>
  </si>
  <si>
    <t>Развитие физической культуры и спорта</t>
  </si>
  <si>
    <t>80040</t>
  </si>
  <si>
    <t>63 0 11 80040</t>
  </si>
  <si>
    <t>83030</t>
  </si>
  <si>
    <t>70 0 00 83030</t>
  </si>
  <si>
    <t>84200</t>
  </si>
  <si>
    <t>63 0 11 84200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</si>
  <si>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</si>
  <si>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84220</t>
  </si>
  <si>
    <t>63 0 11 84220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</si>
  <si>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</si>
  <si>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</si>
  <si>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</si>
  <si>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63 0 12 51180</t>
  </si>
  <si>
    <t>81140</t>
  </si>
  <si>
    <t>63 0 13 81140</t>
  </si>
  <si>
    <t>83740</t>
  </si>
  <si>
    <t>63 0 14 83740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</si>
  <si>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</si>
  <si>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</si>
  <si>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</si>
  <si>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63 0 15 83760</t>
  </si>
  <si>
    <t>Организация и обеспечение освещения улиц</t>
  </si>
  <si>
    <t>81690</t>
  </si>
  <si>
    <t>63 0 15 81690</t>
  </si>
  <si>
    <t>81710</t>
  </si>
  <si>
    <t>63 0 15 81710</t>
  </si>
  <si>
    <t>Выплата муниципальных пенсий (доплат к государственным пенсиям)</t>
  </si>
  <si>
    <t>82450</t>
  </si>
  <si>
    <t>63 0 17 82450</t>
  </si>
  <si>
    <t>63 0 18 84290</t>
  </si>
  <si>
    <t>(рублей)</t>
  </si>
  <si>
    <t xml:space="preserve">Обеспечение реализации полномочий муниципального образования «Лутенское сельское поселение»  на 2018-2020 годы </t>
  </si>
  <si>
    <t>МП</t>
  </si>
  <si>
    <t>ОМ</t>
  </si>
  <si>
    <t>63 0 11 80010</t>
  </si>
  <si>
    <t>Обеспечение деятельности главы муниципального образования</t>
  </si>
  <si>
    <t>80010</t>
  </si>
  <si>
    <t>63 0 11 81410</t>
  </si>
  <si>
    <t>Членские взносы некоммерческим организациям</t>
  </si>
  <si>
    <t>81410</t>
  </si>
  <si>
    <t>63 0 11 80930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</si>
  <si>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</si>
  <si>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80930</t>
  </si>
  <si>
    <t>ГРБС</t>
  </si>
  <si>
    <t xml:space="preserve">Осуществление первичного воинского учета на территориях, где отсутствуют военные комиссариаты </t>
  </si>
  <si>
    <t>Резервный фонд местной администрации</t>
  </si>
  <si>
    <t>2020 год</t>
  </si>
  <si>
    <t>2021 год</t>
  </si>
  <si>
    <t>84400</t>
  </si>
  <si>
    <t>63 0 11 84400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</si>
  <si>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</si>
  <si>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</si>
  <si>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</si>
  <si>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Информационное обеспечение деятельности органов местного самоуправления</t>
  </si>
  <si>
    <t>63 0 11 80070</t>
  </si>
  <si>
    <t>80070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</si>
  <si>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</si>
  <si>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</si>
  <si>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</si>
  <si>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</si>
  <si>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</si>
  <si>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</si>
  <si>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80060</t>
  </si>
  <si>
    <t>Условно утвержденные расходы</t>
  </si>
  <si>
    <t>99</t>
  </si>
  <si>
    <t>70 0 00 80080</t>
  </si>
  <si>
    <t>990</t>
  </si>
  <si>
    <t>80080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</si>
  <si>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</si>
  <si>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</si>
  <si>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</si>
  <si>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</si>
  <si>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</si>
  <si>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</si>
  <si>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</si>
  <si>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</si>
  <si>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</si>
  <si>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</si>
  <si>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</si>
  <si>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</si>
  <si>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</si>
  <si>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</si>
  <si>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</si>
  <si>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</si>
  <si>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63 0 11 80020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</si>
  <si>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2020 год и на плановый период 2021 и 2022 годов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</si>
  <si>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</si>
  <si>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</si>
  <si>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</si>
  <si>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</si>
  <si>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</si>
  <si>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</si>
  <si>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63 0 11 80080</t>
  </si>
  <si>
    <t>Оценка имущества, признание прав и регулирование отношений муниципальной собственности</t>
  </si>
  <si>
    <t>80920</t>
  </si>
  <si>
    <t>63 0 11 80900</t>
  </si>
  <si>
    <t>Содержание, текущий и капитальный ремонт и обеспечение безопасности гидротехнических сооружений</t>
  </si>
  <si>
    <t>63 0 19 83300</t>
  </si>
  <si>
    <t>Мероприятия по благоустройству</t>
  </si>
  <si>
    <t>81730</t>
  </si>
  <si>
    <t>63 0 15 81730</t>
  </si>
  <si>
    <t>80020</t>
  </si>
  <si>
    <t>2022 год</t>
  </si>
  <si>
    <t xml:space="preserve">к решению  Мужиновского сельского Совета народных депутатов "О бюджете Мужиновского сельского поселения Клетнянского муниципального района Брянской области на 2020 год и на плановый период 2021 и 2022 годов" 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</si>
  <si>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</si>
  <si>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</si>
  <si>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</si>
  <si>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</si>
  <si>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</si>
  <si>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</si>
  <si>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</si>
  <si>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Ведомственная структура расходов бюджета Мужиновского сельского поселения Клетнянского муниципального района Брянской области на 2020 год и на плановый период 2021 и 2022 годов</t>
  </si>
  <si>
    <t>Мужиновская сельская администрация</t>
  </si>
  <si>
    <t>65 0 11 80020</t>
  </si>
  <si>
    <t>65 0 11 80040</t>
  </si>
  <si>
    <t>65 0 11 80070</t>
  </si>
  <si>
    <t>65 0 11 81410</t>
  </si>
  <si>
    <t>65 0 11 84200</t>
  </si>
  <si>
    <t>65 0 11 84400</t>
  </si>
  <si>
    <t>Эксплуатация и содержание имущества казны муниципального образования</t>
  </si>
  <si>
    <t>65 0 11 80920</t>
  </si>
  <si>
    <t>65 0 11 84220</t>
  </si>
  <si>
    <t>65 0 12 51180</t>
  </si>
  <si>
    <t>65 0 13 81140</t>
  </si>
  <si>
    <t>65 0 14 83740</t>
  </si>
  <si>
    <t>65 0 15 83760</t>
  </si>
  <si>
    <t>65 0 15 81690</t>
  </si>
  <si>
    <t>Озеленение территории</t>
  </si>
  <si>
    <t>Закупка товаров, работ и услуг для государственных (муниципальных) нужд</t>
  </si>
  <si>
    <t>65 0 15 81700</t>
  </si>
  <si>
    <t>65 0 15 81710</t>
  </si>
  <si>
    <t>65 0 15 81730</t>
  </si>
  <si>
    <t>Культура и кинематография</t>
  </si>
  <si>
    <t xml:space="preserve">Культура </t>
  </si>
  <si>
    <t>08</t>
  </si>
  <si>
    <t>Библиотеки</t>
  </si>
  <si>
    <t>65 0 16 80450</t>
  </si>
  <si>
    <t>65 0 19 83300</t>
  </si>
  <si>
    <t>65  0 15 83760</t>
  </si>
  <si>
    <t>65 0 17 82450</t>
  </si>
  <si>
    <t>65 0 18 84290</t>
  </si>
  <si>
    <t>Распределение расходов бюджета Мужиновского сельского поселения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</si>
  <si>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 xml:space="preserve">Обеспечение реализации полномочий Мужиновского сельского поселения  </t>
  </si>
  <si>
    <t>Обеспечение свободы творчества и прав граждан на участие в культурной жизни, на равный доступ к культурным ценностям</t>
  </si>
  <si>
    <t>80450</t>
  </si>
  <si>
    <t>81700</t>
  </si>
  <si>
    <t>865</t>
  </si>
  <si>
    <t>Уточнено на 2020 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</si>
  <si>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</si>
  <si>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</si>
  <si>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</si>
  <si>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</si>
  <si>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2 07 05000 00 0000 150 </t>
  </si>
  <si>
    <t xml:space="preserve">2 07 05030 10 0000 150 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</si>
  <si>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</si>
  <si>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</si>
  <si>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 xml:space="preserve">Реализация программ (проектов) инициативного бюджетирования </t>
  </si>
  <si>
    <t>65 0 15 S5870</t>
  </si>
  <si>
    <t>S5870</t>
  </si>
  <si>
    <t xml:space="preserve">к решению  Мужиновского сельского Совета народных депутатов "О внесении изменений в бюджет Мужиновского сельского поселения Клетнянского муниципального района Брянской области на 2020 год и на плановый период 2021 и 2022 годов" </t>
  </si>
  <si>
    <t>Приложение 2</t>
  </si>
  <si>
    <t>Приложение 3</t>
  </si>
  <si>
    <t>Приложение 4</t>
  </si>
  <si>
    <t>865 2 02 20000 00 0000 150</t>
  </si>
  <si>
    <t>Субсидии бюджетам бюджетной системы Российской Федерации (межбюджетные субсидии)</t>
  </si>
  <si>
    <t>865  2 02 29999 10 0000 150</t>
  </si>
  <si>
    <t>Прочие субсидии бюджетам сельских поселений</t>
  </si>
  <si>
    <t>Приложение 1.2</t>
  </si>
  <si>
    <t>Приложение 6.2</t>
  </si>
  <si>
    <t>Приложение 7.2</t>
  </si>
  <si>
    <t>Приложение 8.2</t>
  </si>
  <si>
    <r>
      <t>Изменение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прогнозируемых  доходов бюджета Мужиновского сельского поселения Клетнянского муниципального района Брянской области на 2020 год и на плановый период 2021 и 2022 годов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</si>
</sst>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00_ ;[Red]\-#,##0.0000\ "/>
    <numFmt numFmtId="223" formatCode="#,##0.00_ ;[Red]\-#,##0.00\ 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0" xfId="59" applyFont="1" applyFill="1" applyAlignment="1">
      <alignment vertical="top"/>
      <protection/>
    </xf>
    <xf numFmtId="0" fontId="0" fillId="0" borderId="0" xfId="59" applyFont="1" applyFill="1" applyAlignment="1">
      <alignment vertical="top" wrapText="1"/>
      <protection/>
    </xf>
    <xf numFmtId="0" fontId="0" fillId="0" borderId="12" xfId="59" applyFont="1" applyFill="1" applyBorder="1" applyAlignment="1">
      <alignment vertical="top"/>
      <protection/>
    </xf>
    <xf numFmtId="0" fontId="4" fillId="0" borderId="0" xfId="59" applyFont="1" applyFill="1" applyAlignment="1">
      <alignment vertical="top"/>
      <protection/>
    </xf>
    <xf numFmtId="0" fontId="1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1" fillId="0" borderId="0" xfId="59" applyFont="1" applyFill="1" applyBorder="1" applyAlignment="1">
      <alignment vertical="top"/>
      <protection/>
    </xf>
    <xf numFmtId="49" fontId="7" fillId="0" borderId="0" xfId="59" applyNumberFormat="1" applyFont="1" applyFill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59" applyFont="1" applyFill="1" applyAlignment="1">
      <alignment horizontal="left" vertical="top" wrapText="1"/>
      <protection/>
    </xf>
    <xf numFmtId="49" fontId="3" fillId="0" borderId="0" xfId="59" applyNumberFormat="1" applyFont="1" applyFill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0" xfId="59" applyFont="1" applyFill="1" applyAlignment="1">
      <alignment vertical="top"/>
      <protection/>
    </xf>
    <xf numFmtId="49" fontId="3" fillId="0" borderId="0" xfId="59" applyNumberFormat="1" applyFont="1" applyFill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top" wrapText="1"/>
      <protection/>
    </xf>
    <xf numFmtId="192" fontId="1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54" fillId="0" borderId="10" xfId="63" applyFont="1" applyFill="1" applyBorder="1" applyAlignment="1">
      <alignment horizontal="left" vertical="top" wrapText="1"/>
      <protection/>
    </xf>
    <xf numFmtId="0" fontId="1" fillId="0" borderId="0" xfId="63" applyFont="1" applyFill="1" applyAlignment="1">
      <alignment vertical="top"/>
      <protection/>
    </xf>
    <xf numFmtId="0" fontId="0" fillId="0" borderId="0" xfId="63" applyFont="1" applyFill="1" applyBorder="1" applyAlignment="1">
      <alignment vertical="top"/>
      <protection/>
    </xf>
    <xf numFmtId="0" fontId="1" fillId="0" borderId="0" xfId="63" applyFont="1" applyFill="1" applyBorder="1" applyAlignment="1">
      <alignment vertical="top"/>
      <protection/>
    </xf>
    <xf numFmtId="49" fontId="8" fillId="0" borderId="0" xfId="59" applyNumberFormat="1" applyFont="1" applyFill="1" applyAlignment="1">
      <alignment horizontal="center" vertical="center"/>
      <protection/>
    </xf>
    <xf numFmtId="49" fontId="7" fillId="0" borderId="0" xfId="59" applyNumberFormat="1" applyFont="1" applyFill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top" wrapText="1"/>
      <protection/>
    </xf>
    <xf numFmtId="0" fontId="11" fillId="0" borderId="10" xfId="59" applyFont="1" applyFill="1" applyBorder="1" applyAlignment="1">
      <alignment horizontal="left" vertical="top" wrapText="1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10" xfId="59" applyFont="1" applyFill="1" applyBorder="1" applyAlignment="1">
      <alignment vertical="top"/>
      <protection/>
    </xf>
    <xf numFmtId="49" fontId="9" fillId="32" borderId="10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top" wrapText="1"/>
      <protection/>
    </xf>
    <xf numFmtId="49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54" fillId="0" borderId="10" xfId="45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vertical="top"/>
      <protection/>
    </xf>
    <xf numFmtId="0" fontId="13" fillId="32" borderId="10" xfId="59" applyFont="1" applyFill="1" applyBorder="1" applyAlignment="1">
      <alignment vertical="top"/>
      <protection/>
    </xf>
    <xf numFmtId="0" fontId="9" fillId="0" borderId="11" xfId="59" applyFont="1" applyFill="1" applyBorder="1" applyAlignment="1">
      <alignment vertical="top"/>
      <protection/>
    </xf>
    <xf numFmtId="0" fontId="12" fillId="0" borderId="10" xfId="59" applyFont="1" applyFill="1" applyBorder="1" applyAlignment="1">
      <alignment vertical="top"/>
      <protection/>
    </xf>
    <xf numFmtId="0" fontId="12" fillId="0" borderId="10" xfId="59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justify" vertical="top" wrapText="1"/>
      <protection/>
    </xf>
    <xf numFmtId="49" fontId="9" fillId="0" borderId="10" xfId="63" applyNumberFormat="1" applyFont="1" applyFill="1" applyBorder="1" applyAlignment="1">
      <alignment horizontal="center" vertical="center"/>
      <protection/>
    </xf>
    <xf numFmtId="0" fontId="9" fillId="32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justify" vertical="center" wrapText="1"/>
      <protection/>
    </xf>
    <xf numFmtId="0" fontId="54" fillId="32" borderId="10" xfId="63" applyFont="1" applyFill="1" applyBorder="1" applyAlignment="1">
      <alignment horizontal="left" vertical="top" wrapText="1"/>
      <protection/>
    </xf>
    <xf numFmtId="0" fontId="9" fillId="0" borderId="11" xfId="63" applyFont="1" applyFill="1" applyBorder="1" applyAlignment="1">
      <alignment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0" fillId="32" borderId="10" xfId="63" applyFont="1" applyFill="1" applyBorder="1" applyAlignment="1">
      <alignment vertical="top" wrapText="1"/>
      <protection/>
    </xf>
    <xf numFmtId="49" fontId="3" fillId="0" borderId="0" xfId="0" applyNumberFormat="1" applyFont="1" applyFill="1" applyBorder="1" applyAlignment="1">
      <alignment vertical="top" wrapText="1"/>
    </xf>
    <xf numFmtId="0" fontId="9" fillId="0" borderId="11" xfId="59" applyFont="1" applyFill="1" applyBorder="1" applyAlignment="1">
      <alignment horizontal="left" vertical="top" wrapText="1"/>
      <protection/>
    </xf>
    <xf numFmtId="0" fontId="0" fillId="32" borderId="10" xfId="59" applyFont="1" applyFill="1" applyBorder="1" applyAlignment="1">
      <alignment horizontal="left" vertical="top" wrapText="1"/>
      <protection/>
    </xf>
    <xf numFmtId="0" fontId="9" fillId="32" borderId="10" xfId="59" applyFont="1" applyFill="1" applyBorder="1" applyAlignment="1">
      <alignment horizontal="center" vertical="center" wrapText="1"/>
      <protection/>
    </xf>
    <xf numFmtId="0" fontId="9" fillId="0" borderId="13" xfId="59" applyFont="1" applyFill="1" applyBorder="1" applyAlignment="1">
      <alignment vertical="top" wrapText="1"/>
      <protection/>
    </xf>
    <xf numFmtId="0" fontId="12" fillId="0" borderId="13" xfId="59" applyFont="1" applyFill="1" applyBorder="1" applyAlignment="1">
      <alignment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55" fillId="32" borderId="10" xfId="63" applyFont="1" applyFill="1" applyBorder="1" applyAlignment="1">
      <alignment horizontal="left" vertical="top" wrapText="1"/>
      <protection/>
    </xf>
    <xf numFmtId="0" fontId="12" fillId="0" borderId="11" xfId="59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32" borderId="10" xfId="59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12" fillId="0" borderId="10" xfId="59" applyNumberFormat="1" applyFont="1" applyFill="1" applyBorder="1" applyAlignment="1">
      <alignment horizontal="right" vertical="top" wrapText="1"/>
      <protection/>
    </xf>
    <xf numFmtId="4" fontId="12" fillId="0" borderId="10" xfId="59" applyNumberFormat="1" applyFont="1" applyFill="1" applyBorder="1" applyAlignment="1">
      <alignment vertical="top"/>
      <protection/>
    </xf>
    <xf numFmtId="4" fontId="9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4" fontId="12" fillId="0" borderId="10" xfId="63" applyNumberFormat="1" applyFont="1" applyFill="1" applyBorder="1" applyAlignment="1">
      <alignment vertical="top"/>
      <protection/>
    </xf>
    <xf numFmtId="4" fontId="9" fillId="0" borderId="10" xfId="63" applyNumberFormat="1" applyFont="1" applyFill="1" applyBorder="1" applyAlignment="1">
      <alignment vertical="top"/>
      <protection/>
    </xf>
    <xf numFmtId="0" fontId="12" fillId="0" borderId="10" xfId="59" applyFont="1" applyFill="1" applyBorder="1" applyAlignment="1">
      <alignment horizontal="center" vertical="top" wrapText="1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59" applyNumberFormat="1" applyFont="1" applyFill="1" applyBorder="1" applyAlignment="1">
      <alignment horizontal="center" vertical="top" wrapText="1"/>
      <protection/>
    </xf>
    <xf numFmtId="49" fontId="9" fillId="0" borderId="10" xfId="59" applyNumberFormat="1" applyFont="1" applyFill="1" applyBorder="1" applyAlignment="1">
      <alignment horizontal="center" vertical="top" wrapText="1"/>
      <protection/>
    </xf>
    <xf numFmtId="0" fontId="0" fillId="0" borderId="0" xfId="63" applyAlignment="1">
      <alignment horizontal="center" vertical="top"/>
      <protection/>
    </xf>
    <xf numFmtId="49" fontId="3" fillId="0" borderId="10" xfId="59" applyNumberFormat="1" applyFont="1" applyFill="1" applyBorder="1" applyAlignment="1">
      <alignment horizontal="center" vertical="top"/>
      <protection/>
    </xf>
    <xf numFmtId="0" fontId="11" fillId="32" borderId="10" xfId="59" applyFont="1" applyFill="1" applyBorder="1" applyAlignment="1">
      <alignment horizontal="center" vertical="top" wrapText="1"/>
      <protection/>
    </xf>
    <xf numFmtId="49" fontId="9" fillId="0" borderId="10" xfId="59" applyNumberFormat="1" applyFont="1" applyFill="1" applyBorder="1" applyAlignment="1">
      <alignment horizontal="center" vertical="top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12" fillId="0" borderId="11" xfId="59" applyFont="1" applyFill="1" applyBorder="1" applyAlignment="1">
      <alignment vertical="top" wrapText="1"/>
      <protection/>
    </xf>
    <xf numFmtId="49" fontId="12" fillId="0" borderId="10" xfId="59" applyNumberFormat="1" applyFont="1" applyFill="1" applyBorder="1" applyAlignment="1">
      <alignment horizontal="center" vertical="top"/>
      <protection/>
    </xf>
    <xf numFmtId="49" fontId="56" fillId="0" borderId="10" xfId="46" applyNumberFormat="1" applyFont="1" applyFill="1" applyBorder="1" applyAlignment="1">
      <alignment horizontal="center" vertical="top" wrapText="1"/>
    </xf>
    <xf numFmtId="49" fontId="12" fillId="32" borderId="10" xfId="59" applyNumberFormat="1" applyFont="1" applyFill="1" applyBorder="1" applyAlignment="1">
      <alignment horizontal="center" vertical="top"/>
      <protection/>
    </xf>
    <xf numFmtId="0" fontId="12" fillId="0" borderId="11" xfId="63" applyFont="1" applyFill="1" applyBorder="1" applyAlignment="1">
      <alignment vertical="top" wrapText="1"/>
      <protection/>
    </xf>
    <xf numFmtId="0" fontId="56" fillId="0" borderId="10" xfId="63" applyFont="1" applyFill="1" applyBorder="1" applyAlignment="1">
      <alignment horizontal="left" vertical="top" wrapText="1"/>
      <protection/>
    </xf>
    <xf numFmtId="0" fontId="12" fillId="0" borderId="10" xfId="63" applyFont="1" applyFill="1" applyBorder="1" applyAlignment="1">
      <alignment horizontal="center" vertical="top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49" fontId="12" fillId="0" borderId="10" xfId="0" applyNumberFormat="1" applyFont="1" applyFill="1" applyBorder="1" applyAlignment="1">
      <alignment horizontal="center" vertical="top"/>
    </xf>
    <xf numFmtId="0" fontId="56" fillId="0" borderId="14" xfId="63" applyFont="1" applyFill="1" applyBorder="1" applyAlignment="1">
      <alignment horizontal="left" vertical="top" wrapText="1"/>
      <protection/>
    </xf>
    <xf numFmtId="49" fontId="56" fillId="0" borderId="10" xfId="45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 wrapText="1"/>
    </xf>
    <xf numFmtId="0" fontId="12" fillId="0" borderId="10" xfId="63" applyFont="1" applyBorder="1" applyAlignment="1">
      <alignment horizontal="center" vertical="top"/>
      <protection/>
    </xf>
    <xf numFmtId="0" fontId="9" fillId="0" borderId="10" xfId="59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63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3" applyFont="1" applyFill="1" applyBorder="1" applyAlignment="1">
      <alignment horizontal="center" vertical="top" wrapText="1"/>
      <protection/>
    </xf>
    <xf numFmtId="49" fontId="3" fillId="32" borderId="10" xfId="59" applyNumberFormat="1" applyFont="1" applyFill="1" applyBorder="1" applyAlignment="1">
      <alignment horizontal="center" vertical="top"/>
      <protection/>
    </xf>
    <xf numFmtId="0" fontId="1" fillId="0" borderId="10" xfId="59" applyFont="1" applyFill="1" applyBorder="1" applyAlignment="1">
      <alignment horizontal="center" vertical="top" wrapText="1"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12" fillId="0" borderId="10" xfId="63" applyFont="1" applyFill="1" applyBorder="1" applyAlignment="1">
      <alignment horizontal="center" vertical="top" wrapText="1"/>
      <protection/>
    </xf>
    <xf numFmtId="49" fontId="11" fillId="0" borderId="10" xfId="59" applyNumberFormat="1" applyFont="1" applyFill="1" applyBorder="1" applyAlignment="1">
      <alignment horizontal="center" vertical="top"/>
      <protection/>
    </xf>
    <xf numFmtId="0" fontId="9" fillId="0" borderId="10" xfId="63" applyFont="1" applyBorder="1" applyAlignment="1">
      <alignment horizontal="center" vertical="top"/>
      <protection/>
    </xf>
    <xf numFmtId="49" fontId="9" fillId="0" borderId="10" xfId="63" applyNumberFormat="1" applyFont="1" applyFill="1" applyBorder="1" applyAlignment="1">
      <alignment horizontal="center" vertical="top"/>
      <protection/>
    </xf>
    <xf numFmtId="49" fontId="54" fillId="0" borderId="10" xfId="45" applyNumberFormat="1" applyFont="1" applyFill="1" applyBorder="1" applyAlignment="1">
      <alignment horizontal="center" vertical="top" wrapText="1"/>
    </xf>
    <xf numFmtId="49" fontId="54" fillId="0" borderId="10" xfId="63" applyNumberFormat="1" applyFont="1" applyFill="1" applyBorder="1" applyAlignment="1">
      <alignment vertical="top" wrapText="1"/>
      <protection/>
    </xf>
    <xf numFmtId="0" fontId="9" fillId="32" borderId="10" xfId="63" applyFont="1" applyFill="1" applyBorder="1" applyAlignment="1">
      <alignment horizontal="center" vertical="top"/>
      <protection/>
    </xf>
    <xf numFmtId="49" fontId="9" fillId="32" borderId="10" xfId="59" applyNumberFormat="1" applyFont="1" applyFill="1" applyBorder="1" applyAlignment="1">
      <alignment horizontal="center" vertical="top"/>
      <protection/>
    </xf>
    <xf numFmtId="0" fontId="54" fillId="0" borderId="10" xfId="63" applyFont="1" applyFill="1" applyBorder="1" applyAlignment="1">
      <alignment horizontal="justify" vertical="top" wrapText="1"/>
      <protection/>
    </xf>
    <xf numFmtId="0" fontId="56" fillId="0" borderId="10" xfId="63" applyFont="1" applyFill="1" applyBorder="1" applyAlignment="1">
      <alignment horizontal="justify" vertical="top" wrapText="1"/>
      <protection/>
    </xf>
    <xf numFmtId="0" fontId="9" fillId="0" borderId="10" xfId="63" applyFont="1" applyFill="1" applyBorder="1" applyAlignment="1">
      <alignment horizontal="center" vertical="top"/>
      <protection/>
    </xf>
    <xf numFmtId="0" fontId="56" fillId="0" borderId="10" xfId="48" applyNumberFormat="1" applyFont="1" applyFill="1" applyBorder="1" applyAlignment="1">
      <alignment horizontal="justify" vertical="top" wrapText="1"/>
    </xf>
    <xf numFmtId="0" fontId="9" fillId="0" borderId="10" xfId="63" applyFont="1" applyFill="1" applyBorder="1" applyAlignment="1">
      <alignment horizontal="center" vertical="top" wrapText="1"/>
      <protection/>
    </xf>
    <xf numFmtId="0" fontId="56" fillId="32" borderId="10" xfId="48" applyNumberFormat="1" applyFont="1" applyFill="1" applyBorder="1" applyAlignment="1">
      <alignment horizontal="justify" vertical="top" wrapText="1"/>
    </xf>
    <xf numFmtId="0" fontId="12" fillId="0" borderId="10" xfId="64" applyFont="1" applyFill="1" applyBorder="1" applyAlignment="1">
      <alignment horizontal="center" vertical="top" wrapText="1"/>
      <protection/>
    </xf>
    <xf numFmtId="0" fontId="9" fillId="32" borderId="10" xfId="59" applyFont="1" applyFill="1" applyBorder="1" applyAlignment="1">
      <alignment horizontal="center" vertical="top" wrapText="1"/>
      <protection/>
    </xf>
    <xf numFmtId="49" fontId="14" fillId="0" borderId="10" xfId="63" applyNumberFormat="1" applyFont="1" applyFill="1" applyBorder="1" applyAlignment="1">
      <alignment horizontal="center" vertical="top"/>
      <protection/>
    </xf>
    <xf numFmtId="49" fontId="8" fillId="0" borderId="0" xfId="59" applyNumberFormat="1" applyFont="1" applyFill="1" applyAlignment="1">
      <alignment horizontal="center" vertical="top"/>
      <protection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2" borderId="1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Alignment="1">
      <alignment vertical="top"/>
      <protection/>
    </xf>
    <xf numFmtId="4" fontId="0" fillId="0" borderId="0" xfId="59" applyNumberFormat="1" applyFont="1" applyFill="1" applyAlignment="1">
      <alignment vertical="top"/>
      <protection/>
    </xf>
    <xf numFmtId="4" fontId="1" fillId="0" borderId="0" xfId="59" applyNumberFormat="1" applyFont="1" applyFill="1" applyAlignment="1">
      <alignment vertical="top"/>
      <protection/>
    </xf>
    <xf numFmtId="0" fontId="0" fillId="0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9" fillId="32" borderId="10" xfId="59" applyNumberFormat="1" applyFont="1" applyFill="1" applyBorder="1" applyAlignment="1">
      <alignment vertical="top"/>
      <protection/>
    </xf>
    <xf numFmtId="0" fontId="0" fillId="0" borderId="11" xfId="0" applyFont="1" applyFill="1" applyBorder="1" applyAlignment="1">
      <alignment vertical="top" wrapText="1"/>
    </xf>
    <xf numFmtId="0" fontId="9" fillId="0" borderId="14" xfId="59" applyFont="1" applyFill="1" applyBorder="1" applyAlignment="1">
      <alignment horizontal="left" vertical="top" wrapText="1"/>
      <protection/>
    </xf>
    <xf numFmtId="0" fontId="1" fillId="0" borderId="11" xfId="59" applyFont="1" applyFill="1" applyBorder="1" applyAlignment="1">
      <alignment horizontal="left" vertical="top" wrapText="1"/>
      <protection/>
    </xf>
    <xf numFmtId="0" fontId="0" fillId="32" borderId="10" xfId="0" applyFont="1" applyFill="1" applyBorder="1" applyAlignment="1">
      <alignment horizontal="left" vertical="top" wrapText="1"/>
    </xf>
    <xf numFmtId="0" fontId="54" fillId="0" borderId="13" xfId="63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12" fillId="32" borderId="10" xfId="59" applyFont="1" applyFill="1" applyBorder="1" applyAlignment="1">
      <alignment horizontal="center" vertical="top" wrapText="1"/>
      <protection/>
    </xf>
    <xf numFmtId="0" fontId="9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49" fontId="9" fillId="32" borderId="10" xfId="63" applyNumberFormat="1" applyFont="1" applyFill="1" applyBorder="1" applyAlignment="1">
      <alignment horizontal="center" vertical="center"/>
      <protection/>
    </xf>
    <xf numFmtId="49" fontId="54" fillId="32" borderId="10" xfId="45" applyNumberFormat="1" applyFont="1" applyFill="1" applyBorder="1" applyAlignment="1">
      <alignment horizontal="center" vertical="center" wrapText="1"/>
    </xf>
    <xf numFmtId="49" fontId="54" fillId="32" borderId="10" xfId="63" applyNumberFormat="1" applyFont="1" applyFill="1" applyBorder="1" applyAlignment="1">
      <alignment vertical="center" wrapText="1"/>
      <protection/>
    </xf>
    <xf numFmtId="49" fontId="9" fillId="32" borderId="10" xfId="63" applyNumberFormat="1" applyFont="1" applyFill="1" applyBorder="1" applyAlignment="1">
      <alignment horizontal="center" vertical="top"/>
      <protection/>
    </xf>
    <xf numFmtId="49" fontId="54" fillId="32" borderId="10" xfId="45" applyNumberFormat="1" applyFont="1" applyFill="1" applyBorder="1" applyAlignment="1">
      <alignment horizontal="center" vertical="top" wrapText="1"/>
    </xf>
    <xf numFmtId="0" fontId="1" fillId="0" borderId="10" xfId="61" applyFont="1" applyFill="1" applyBorder="1" applyAlignment="1">
      <alignment horizontal="center" vertical="top"/>
      <protection/>
    </xf>
    <xf numFmtId="0" fontId="1" fillId="0" borderId="10" xfId="61" applyFont="1" applyFill="1" applyBorder="1" applyAlignment="1">
      <alignment vertical="top" wrapText="1"/>
      <protection/>
    </xf>
    <xf numFmtId="0" fontId="0" fillId="0" borderId="10" xfId="61" applyFont="1" applyFill="1" applyBorder="1" applyAlignment="1">
      <alignment horizontal="center" vertical="top"/>
      <protection/>
    </xf>
    <xf numFmtId="0" fontId="0" fillId="0" borderId="10" xfId="61" applyNumberFormat="1" applyFont="1" applyBorder="1" applyAlignment="1">
      <alignment vertical="top" wrapText="1"/>
      <protection/>
    </xf>
    <xf numFmtId="0" fontId="0" fillId="0" borderId="10" xfId="61" applyNumberFormat="1" applyFont="1" applyFill="1" applyBorder="1" applyAlignment="1">
      <alignment vertical="top" wrapText="1"/>
      <protection/>
    </xf>
    <xf numFmtId="0" fontId="54" fillId="0" borderId="14" xfId="63" applyFont="1" applyFill="1" applyBorder="1" applyAlignment="1">
      <alignment horizontal="left" vertical="top" wrapText="1"/>
      <protection/>
    </xf>
    <xf numFmtId="0" fontId="56" fillId="0" borderId="13" xfId="63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32" borderId="10" xfId="63" applyFont="1" applyFill="1" applyBorder="1" applyAlignment="1">
      <alignment horizontal="center" vertical="top"/>
      <protection/>
    </xf>
    <xf numFmtId="0" fontId="12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9" fillId="0" borderId="10" xfId="61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vertical="top" wrapText="1"/>
      <protection/>
    </xf>
    <xf numFmtId="0" fontId="1" fillId="0" borderId="10" xfId="61" applyFont="1" applyFill="1" applyBorder="1" applyAlignment="1">
      <alignment horizontal="center" vertical="top" wrapText="1"/>
      <protection/>
    </xf>
    <xf numFmtId="0" fontId="9" fillId="0" borderId="13" xfId="59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vertical="top"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63" applyNumberFormat="1" applyFont="1" applyAlignment="1">
      <alignment horizontal="center" vertical="top" wrapText="1"/>
      <protection/>
    </xf>
    <xf numFmtId="0" fontId="12" fillId="0" borderId="11" xfId="59" applyFont="1" applyFill="1" applyBorder="1" applyAlignment="1">
      <alignment horizontal="left" vertical="top" wrapText="1"/>
      <protection/>
    </xf>
    <xf numFmtId="0" fontId="12" fillId="0" borderId="14" xfId="59" applyFont="1" applyFill="1" applyBorder="1" applyAlignment="1">
      <alignment horizontal="left" vertical="top" wrapText="1"/>
      <protection/>
    </xf>
    <xf numFmtId="0" fontId="12" fillId="0" borderId="11" xfId="63" applyFont="1" applyFill="1" applyBorder="1" applyAlignment="1">
      <alignment horizontal="left" vertical="top" wrapText="1"/>
      <protection/>
    </xf>
    <xf numFmtId="0" fontId="12" fillId="0" borderId="14" xfId="63" applyFont="1" applyFill="1" applyBorder="1" applyAlignment="1">
      <alignment horizontal="left" vertical="top" wrapText="1"/>
      <protection/>
    </xf>
    <xf numFmtId="0" fontId="9" fillId="0" borderId="11" xfId="63" applyFont="1" applyFill="1" applyBorder="1" applyAlignment="1">
      <alignment horizontal="left" vertical="top" wrapText="1"/>
      <protection/>
    </xf>
    <xf numFmtId="0" fontId="9" fillId="0" borderId="14" xfId="63" applyFont="1" applyFill="1" applyBorder="1" applyAlignment="1">
      <alignment horizontal="left" vertical="top" wrapText="1"/>
      <protection/>
    </xf>
    <xf numFmtId="0" fontId="9" fillId="32" borderId="11" xfId="59" applyFont="1" applyFill="1" applyBorder="1" applyAlignment="1">
      <alignment horizontal="left" vertical="top" wrapText="1"/>
      <protection/>
    </xf>
    <xf numFmtId="0" fontId="9" fillId="32" borderId="14" xfId="59" applyFont="1" applyFill="1" applyBorder="1" applyAlignment="1">
      <alignment horizontal="left" vertical="top" wrapText="1"/>
      <protection/>
    </xf>
    <xf numFmtId="0" fontId="12" fillId="32" borderId="11" xfId="63" applyFont="1" applyFill="1" applyBorder="1" applyAlignment="1">
      <alignment horizontal="left" vertical="top" wrapText="1"/>
      <protection/>
    </xf>
    <xf numFmtId="0" fontId="12" fillId="32" borderId="14" xfId="63" applyFont="1" applyFill="1" applyBorder="1" applyAlignment="1">
      <alignment horizontal="left" vertical="top" wrapText="1"/>
      <protection/>
    </xf>
    <xf numFmtId="0" fontId="9" fillId="32" borderId="11" xfId="63" applyFont="1" applyFill="1" applyBorder="1" applyAlignment="1">
      <alignment horizontal="justify" vertical="top" wrapText="1"/>
      <protection/>
    </xf>
    <xf numFmtId="0" fontId="9" fillId="32" borderId="14" xfId="63" applyFont="1" applyFill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59" applyFont="1" applyFill="1" applyAlignment="1">
      <alignment horizontal="left" vertical="top" wrapText="1"/>
      <protection/>
    </xf>
    <xf numFmtId="0" fontId="1" fillId="0" borderId="0" xfId="59" applyFont="1" applyFill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4" xfId="59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59" applyFont="1" applyFill="1" applyBorder="1" applyAlignment="1">
      <alignment horizontal="left" vertical="top" wrapText="1"/>
      <protection/>
    </xf>
    <xf numFmtId="0" fontId="1" fillId="0" borderId="11" xfId="59" applyFont="1" applyFill="1" applyBorder="1" applyAlignment="1">
      <alignment horizontal="left" vertical="top" wrapText="1"/>
      <protection/>
    </xf>
    <xf numFmtId="0" fontId="1" fillId="0" borderId="14" xfId="59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4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0" xfId="59" applyFont="1" applyFill="1" applyAlignment="1">
      <alignment horizontal="center" vertical="top" wrapText="1"/>
      <protection/>
    </xf>
    <xf numFmtId="49" fontId="3" fillId="0" borderId="0" xfId="0" applyNumberFormat="1" applyFont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4" xfId="47"/>
    <cellStyle name="Денежный 2" xfId="48"/>
    <cellStyle name="Денежный 3" xfId="49"/>
    <cellStyle name="Денежный 4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4" xfId="61"/>
    <cellStyle name="Обычный 3" xfId="62"/>
    <cellStyle name="Обычный 4" xfId="63"/>
    <cellStyle name="Обычный_Расходы Надва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23.7109375" style="10" customWidth="1"/>
    <col min="2" max="2" width="52.8515625" style="1" customWidth="1"/>
    <col min="3" max="3" width="12.8515625" style="1" hidden="1" customWidth="1"/>
    <col min="4" max="4" width="12.8515625" style="1" customWidth="1"/>
    <col min="5" max="5" width="12.8515625" style="1" hidden="1" customWidth="1"/>
    <col min="6" max="7" width="11.7109375" style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ht="12.75" hidden="1">
      <c r="B1" s="18" t="s">
        <v>65</v>
      </c>
    </row>
    <row r="2" spans="2:5" ht="33" customHeight="1" hidden="1">
      <c r="B2" s="210" t="s">
        <v>104</v>
      </c>
      <c r="C2" s="210"/>
      <c r="D2" s="200"/>
      <c r="E2" s="200"/>
    </row>
    <row r="3" spans="3:7" ht="26.25" customHeight="1">
      <c r="C3" s="134"/>
      <c r="D3" s="213" t="s">
        <v>98</v>
      </c>
      <c r="E3" s="213"/>
      <c r="F3" s="213"/>
      <c r="G3" s="213"/>
    </row>
    <row r="4" spans="3:7" ht="79.5" customHeight="1">
      <c r="C4" s="76"/>
      <c r="D4" s="212" t="s">
        <v>290</v>
      </c>
      <c r="E4" s="212"/>
      <c r="F4" s="212"/>
      <c r="G4" s="212"/>
    </row>
    <row r="5" spans="1:7" ht="16.5" customHeight="1">
      <c r="A5" s="18"/>
      <c r="C5" s="134"/>
      <c r="D5" s="213" t="s">
        <v>298</v>
      </c>
      <c r="E5" s="213"/>
      <c r="F5" s="213"/>
      <c r="G5" s="213"/>
    </row>
    <row r="6" spans="1:7" ht="81.75" customHeight="1">
      <c r="A6" s="18"/>
      <c r="C6" s="76"/>
      <c r="D6" s="212" t="s">
        <v>234</v>
      </c>
      <c r="E6" s="212"/>
      <c r="F6" s="212"/>
      <c r="G6" s="212"/>
    </row>
    <row r="7" spans="1:7" ht="27" customHeight="1">
      <c r="A7" s="211" t="s">
        <v>302</v>
      </c>
      <c r="B7" s="211"/>
      <c r="C7" s="211"/>
      <c r="D7" s="211"/>
      <c r="E7" s="211"/>
      <c r="F7" s="211"/>
      <c r="G7" s="211"/>
    </row>
    <row r="8" spans="1:7" ht="12.75">
      <c r="A8" s="18"/>
      <c r="B8" s="3"/>
      <c r="F8" s="22"/>
      <c r="G8" s="132" t="s">
        <v>161</v>
      </c>
    </row>
    <row r="9" spans="1:2" ht="12.75" hidden="1">
      <c r="A9" s="10" t="s">
        <v>59</v>
      </c>
      <c r="B9" s="14" t="s">
        <v>59</v>
      </c>
    </row>
    <row r="10" spans="1:7" s="10" customFormat="1" ht="28.5" customHeight="1">
      <c r="A10" s="133" t="s">
        <v>60</v>
      </c>
      <c r="B10" s="133" t="s">
        <v>29</v>
      </c>
      <c r="C10" s="36" t="s">
        <v>119</v>
      </c>
      <c r="D10" s="36">
        <v>2020</v>
      </c>
      <c r="E10" s="36" t="s">
        <v>278</v>
      </c>
      <c r="F10" s="36">
        <v>2021</v>
      </c>
      <c r="G10" s="36">
        <v>2022</v>
      </c>
    </row>
    <row r="11" spans="1:7" ht="12.75">
      <c r="A11" s="9">
        <v>1</v>
      </c>
      <c r="B11" s="9">
        <v>2</v>
      </c>
      <c r="C11" s="9">
        <v>3</v>
      </c>
      <c r="D11" s="9"/>
      <c r="E11" s="9"/>
      <c r="F11" s="9">
        <v>4</v>
      </c>
      <c r="G11" s="9">
        <v>5</v>
      </c>
    </row>
    <row r="12" spans="1:7" s="2" customFormat="1" ht="12.75" hidden="1">
      <c r="A12" s="19" t="s">
        <v>61</v>
      </c>
      <c r="B12" s="16" t="s">
        <v>1</v>
      </c>
      <c r="C12" s="93">
        <f>C13+C27+C19+C16+C31</f>
        <v>1231300</v>
      </c>
      <c r="D12" s="93">
        <f>D13+D27+D19+D16+D31</f>
        <v>0</v>
      </c>
      <c r="E12" s="93">
        <f>E13+E27+E19+E16+E31</f>
        <v>1231300</v>
      </c>
      <c r="F12" s="93">
        <f>F13+F27+F19+F16+F31</f>
        <v>0</v>
      </c>
      <c r="G12" s="93">
        <f>G13+G27+G19+G16+G31</f>
        <v>0</v>
      </c>
    </row>
    <row r="13" spans="1:7" s="2" customFormat="1" ht="16.5" customHeight="1" hidden="1">
      <c r="A13" s="19" t="s">
        <v>62</v>
      </c>
      <c r="B13" s="13" t="s">
        <v>46</v>
      </c>
      <c r="C13" s="93">
        <f aca="true" t="shared" si="0" ref="C13:G14">C14</f>
        <v>30700</v>
      </c>
      <c r="D13" s="93">
        <f t="shared" si="0"/>
        <v>0</v>
      </c>
      <c r="E13" s="93">
        <f t="shared" si="0"/>
        <v>30700</v>
      </c>
      <c r="F13" s="93">
        <f t="shared" si="0"/>
        <v>0</v>
      </c>
      <c r="G13" s="93">
        <f t="shared" si="0"/>
        <v>0</v>
      </c>
    </row>
    <row r="14" spans="1:7" ht="12.75" hidden="1">
      <c r="A14" s="9" t="s">
        <v>63</v>
      </c>
      <c r="B14" s="15" t="s">
        <v>64</v>
      </c>
      <c r="C14" s="94">
        <f t="shared" si="0"/>
        <v>30700</v>
      </c>
      <c r="D14" s="94">
        <f t="shared" si="0"/>
        <v>0</v>
      </c>
      <c r="E14" s="94">
        <f t="shared" si="0"/>
        <v>30700</v>
      </c>
      <c r="F14" s="94">
        <f t="shared" si="0"/>
        <v>0</v>
      </c>
      <c r="G14" s="94">
        <f t="shared" si="0"/>
        <v>0</v>
      </c>
    </row>
    <row r="15" spans="1:7" ht="52.5" customHeight="1" hidden="1">
      <c r="A15" s="9" t="s">
        <v>0</v>
      </c>
      <c r="B15" s="17" t="s">
        <v>97</v>
      </c>
      <c r="C15" s="94">
        <v>30700</v>
      </c>
      <c r="D15" s="94"/>
      <c r="E15" s="94">
        <f>C15+D15</f>
        <v>30700</v>
      </c>
      <c r="F15" s="94"/>
      <c r="G15" s="94"/>
    </row>
    <row r="16" spans="1:7" ht="17.25" customHeight="1" hidden="1">
      <c r="A16" s="19" t="s">
        <v>211</v>
      </c>
      <c r="B16" s="171" t="s">
        <v>210</v>
      </c>
      <c r="C16" s="93">
        <f aca="true" t="shared" si="1" ref="C16:G17">C17</f>
        <v>1100</v>
      </c>
      <c r="D16" s="93">
        <f t="shared" si="1"/>
        <v>0</v>
      </c>
      <c r="E16" s="93">
        <f t="shared" si="1"/>
        <v>1100</v>
      </c>
      <c r="F16" s="93">
        <f t="shared" si="1"/>
        <v>0</v>
      </c>
      <c r="G16" s="93">
        <f t="shared" si="1"/>
        <v>0</v>
      </c>
    </row>
    <row r="17" spans="1:7" ht="15.75" customHeight="1" hidden="1">
      <c r="A17" s="9" t="s">
        <v>2</v>
      </c>
      <c r="B17" s="27" t="s">
        <v>212</v>
      </c>
      <c r="C17" s="94">
        <f t="shared" si="1"/>
        <v>1100</v>
      </c>
      <c r="D17" s="94">
        <f t="shared" si="1"/>
        <v>0</v>
      </c>
      <c r="E17" s="94">
        <f t="shared" si="1"/>
        <v>1100</v>
      </c>
      <c r="F17" s="94">
        <f t="shared" si="1"/>
        <v>0</v>
      </c>
      <c r="G17" s="94">
        <f t="shared" si="1"/>
        <v>0</v>
      </c>
    </row>
    <row r="18" spans="1:7" ht="20.25" customHeight="1" hidden="1">
      <c r="A18" s="9" t="s">
        <v>213</v>
      </c>
      <c r="B18" s="170" t="s">
        <v>212</v>
      </c>
      <c r="C18" s="94">
        <v>1100</v>
      </c>
      <c r="D18" s="94"/>
      <c r="E18" s="94">
        <f>C18+D18</f>
        <v>1100</v>
      </c>
      <c r="F18" s="94"/>
      <c r="G18" s="94"/>
    </row>
    <row r="19" spans="1:7" s="26" customFormat="1" ht="18.75" customHeight="1" hidden="1">
      <c r="A19" s="24" t="s">
        <v>3</v>
      </c>
      <c r="B19" s="25" t="s">
        <v>4</v>
      </c>
      <c r="C19" s="95">
        <f>C20+C22</f>
        <v>1192000</v>
      </c>
      <c r="D19" s="95">
        <f>D20+D22</f>
        <v>0</v>
      </c>
      <c r="E19" s="95">
        <f>E20+E22</f>
        <v>1192000</v>
      </c>
      <c r="F19" s="95">
        <f>F20+F22</f>
        <v>0</v>
      </c>
      <c r="G19" s="95">
        <f>G20+G22</f>
        <v>0</v>
      </c>
    </row>
    <row r="20" spans="1:7" s="8" customFormat="1" ht="18.75" customHeight="1" hidden="1">
      <c r="A20" s="23" t="s">
        <v>5</v>
      </c>
      <c r="B20" s="27" t="s">
        <v>6</v>
      </c>
      <c r="C20" s="96">
        <f>C21</f>
        <v>87000</v>
      </c>
      <c r="D20" s="96">
        <f>D21</f>
        <v>0</v>
      </c>
      <c r="E20" s="96">
        <f>E21</f>
        <v>87000</v>
      </c>
      <c r="F20" s="96">
        <f>F21</f>
        <v>0</v>
      </c>
      <c r="G20" s="96">
        <f>G21</f>
        <v>0</v>
      </c>
    </row>
    <row r="21" spans="1:7" s="8" customFormat="1" ht="37.5" customHeight="1" hidden="1">
      <c r="A21" s="23" t="s">
        <v>7</v>
      </c>
      <c r="B21" s="27" t="s">
        <v>86</v>
      </c>
      <c r="C21" s="96">
        <v>87000</v>
      </c>
      <c r="D21" s="96"/>
      <c r="E21" s="96">
        <f>C21+D21</f>
        <v>87000</v>
      </c>
      <c r="F21" s="96"/>
      <c r="G21" s="96"/>
    </row>
    <row r="22" spans="1:7" s="8" customFormat="1" ht="18.75" customHeight="1" hidden="1">
      <c r="A22" s="23" t="s">
        <v>8</v>
      </c>
      <c r="B22" s="27" t="s">
        <v>9</v>
      </c>
      <c r="C22" s="96">
        <f>C25+C23</f>
        <v>1105000</v>
      </c>
      <c r="D22" s="96">
        <f>D25+D23</f>
        <v>0</v>
      </c>
      <c r="E22" s="96">
        <f>E25+E23</f>
        <v>1105000</v>
      </c>
      <c r="F22" s="96">
        <f>F25+F23</f>
        <v>0</v>
      </c>
      <c r="G22" s="96">
        <f>G25+G23</f>
        <v>0</v>
      </c>
    </row>
    <row r="23" spans="1:7" s="8" customFormat="1" ht="16.5" customHeight="1" hidden="1">
      <c r="A23" s="21" t="s">
        <v>89</v>
      </c>
      <c r="B23" s="27" t="s">
        <v>90</v>
      </c>
      <c r="C23" s="96">
        <f>C24</f>
        <v>671000</v>
      </c>
      <c r="D23" s="96">
        <f>D24</f>
        <v>0</v>
      </c>
      <c r="E23" s="96">
        <f>E24</f>
        <v>671000</v>
      </c>
      <c r="F23" s="96">
        <f>F24</f>
        <v>0</v>
      </c>
      <c r="G23" s="96">
        <f>G24</f>
        <v>0</v>
      </c>
    </row>
    <row r="24" spans="1:7" s="8" customFormat="1" ht="26.25" customHeight="1" hidden="1">
      <c r="A24" s="21" t="s">
        <v>87</v>
      </c>
      <c r="B24" s="27" t="s">
        <v>91</v>
      </c>
      <c r="C24" s="96">
        <v>671000</v>
      </c>
      <c r="D24" s="96"/>
      <c r="E24" s="96">
        <f>C24+D24</f>
        <v>671000</v>
      </c>
      <c r="F24" s="96"/>
      <c r="G24" s="96"/>
    </row>
    <row r="25" spans="1:7" s="8" customFormat="1" ht="15.75" customHeight="1" hidden="1">
      <c r="A25" s="21" t="s">
        <v>93</v>
      </c>
      <c r="B25" s="27" t="s">
        <v>92</v>
      </c>
      <c r="C25" s="96">
        <f>C26</f>
        <v>434000</v>
      </c>
      <c r="D25" s="96">
        <f>D26</f>
        <v>0</v>
      </c>
      <c r="E25" s="96">
        <f>E26</f>
        <v>434000</v>
      </c>
      <c r="F25" s="96">
        <f>F26</f>
        <v>0</v>
      </c>
      <c r="G25" s="96">
        <f>G26</f>
        <v>0</v>
      </c>
    </row>
    <row r="26" spans="1:7" s="8" customFormat="1" ht="27.75" customHeight="1" hidden="1">
      <c r="A26" s="21" t="s">
        <v>88</v>
      </c>
      <c r="B26" s="27" t="s">
        <v>94</v>
      </c>
      <c r="C26" s="96">
        <v>434000</v>
      </c>
      <c r="D26" s="96"/>
      <c r="E26" s="96">
        <f>C26+D26</f>
        <v>434000</v>
      </c>
      <c r="F26" s="96"/>
      <c r="G26" s="96"/>
    </row>
    <row r="27" spans="1:7" s="2" customFormat="1" ht="27" customHeight="1" hidden="1">
      <c r="A27" s="188" t="s">
        <v>235</v>
      </c>
      <c r="B27" s="189" t="s">
        <v>236</v>
      </c>
      <c r="C27" s="97">
        <f>C28</f>
        <v>7500</v>
      </c>
      <c r="D27" s="97">
        <f aca="true" t="shared" si="2" ref="D27:E29">D28</f>
        <v>0</v>
      </c>
      <c r="E27" s="97">
        <f t="shared" si="2"/>
        <v>7500</v>
      </c>
      <c r="F27" s="97">
        <f aca="true" t="shared" si="3" ref="F27:G29">F28</f>
        <v>0</v>
      </c>
      <c r="G27" s="97">
        <f t="shared" si="3"/>
        <v>0</v>
      </c>
    </row>
    <row r="28" spans="1:7" ht="18.75" customHeight="1" hidden="1">
      <c r="A28" s="190" t="s">
        <v>237</v>
      </c>
      <c r="B28" s="191" t="s">
        <v>238</v>
      </c>
      <c r="C28" s="98">
        <f>C29</f>
        <v>7500</v>
      </c>
      <c r="D28" s="98">
        <f t="shared" si="2"/>
        <v>0</v>
      </c>
      <c r="E28" s="98">
        <f t="shared" si="2"/>
        <v>7500</v>
      </c>
      <c r="F28" s="98">
        <f t="shared" si="3"/>
        <v>0</v>
      </c>
      <c r="G28" s="98">
        <f t="shared" si="3"/>
        <v>0</v>
      </c>
    </row>
    <row r="29" spans="1:7" ht="20.25" customHeight="1" hidden="1">
      <c r="A29" s="190" t="s">
        <v>239</v>
      </c>
      <c r="B29" s="192" t="s">
        <v>240</v>
      </c>
      <c r="C29" s="98">
        <f>C30</f>
        <v>7500</v>
      </c>
      <c r="D29" s="98">
        <f t="shared" si="2"/>
        <v>0</v>
      </c>
      <c r="E29" s="98">
        <f t="shared" si="2"/>
        <v>7500</v>
      </c>
      <c r="F29" s="98">
        <f t="shared" si="3"/>
        <v>0</v>
      </c>
      <c r="G29" s="98">
        <f t="shared" si="3"/>
        <v>0</v>
      </c>
    </row>
    <row r="30" spans="1:7" ht="18.75" customHeight="1" hidden="1">
      <c r="A30" s="190" t="s">
        <v>241</v>
      </c>
      <c r="B30" s="75" t="s">
        <v>85</v>
      </c>
      <c r="C30" s="94">
        <v>7500</v>
      </c>
      <c r="D30" s="94"/>
      <c r="E30" s="94">
        <f>C30+D30</f>
        <v>7500</v>
      </c>
      <c r="F30" s="94"/>
      <c r="G30" s="94"/>
    </row>
    <row r="31" spans="1:7" ht="24.75" customHeight="1" hidden="1">
      <c r="A31" s="19" t="s">
        <v>217</v>
      </c>
      <c r="B31" s="13" t="s">
        <v>218</v>
      </c>
      <c r="C31" s="93">
        <f>C32</f>
        <v>0</v>
      </c>
      <c r="D31" s="93"/>
      <c r="E31" s="93"/>
      <c r="F31" s="93">
        <f aca="true" t="shared" si="4" ref="F31:G33">F32</f>
        <v>0</v>
      </c>
      <c r="G31" s="93">
        <f t="shared" si="4"/>
        <v>0</v>
      </c>
    </row>
    <row r="32" spans="1:7" s="2" customFormat="1" ht="27" customHeight="1" hidden="1">
      <c r="A32" s="9" t="s">
        <v>219</v>
      </c>
      <c r="B32" s="12" t="s">
        <v>220</v>
      </c>
      <c r="C32" s="94">
        <f>C33</f>
        <v>0</v>
      </c>
      <c r="D32" s="94"/>
      <c r="E32" s="94"/>
      <c r="F32" s="94">
        <f t="shared" si="4"/>
        <v>0</v>
      </c>
      <c r="G32" s="94">
        <f t="shared" si="4"/>
        <v>0</v>
      </c>
    </row>
    <row r="33" spans="1:7" ht="39" customHeight="1" hidden="1">
      <c r="A33" s="9" t="s">
        <v>221</v>
      </c>
      <c r="B33" s="12" t="s">
        <v>222</v>
      </c>
      <c r="C33" s="94">
        <f>C34</f>
        <v>0</v>
      </c>
      <c r="D33" s="94"/>
      <c r="E33" s="94"/>
      <c r="F33" s="94">
        <f t="shared" si="4"/>
        <v>0</v>
      </c>
      <c r="G33" s="94">
        <f t="shared" si="4"/>
        <v>0</v>
      </c>
    </row>
    <row r="34" spans="1:7" ht="42.75" customHeight="1" hidden="1">
      <c r="A34" s="9" t="s">
        <v>182</v>
      </c>
      <c r="B34" s="12" t="s">
        <v>183</v>
      </c>
      <c r="C34" s="94"/>
      <c r="D34" s="94"/>
      <c r="E34" s="94"/>
      <c r="F34" s="94">
        <v>0</v>
      </c>
      <c r="G34" s="94">
        <v>0</v>
      </c>
    </row>
    <row r="35" spans="1:14" s="4" customFormat="1" ht="17.25" customHeight="1">
      <c r="A35" s="11" t="s">
        <v>10</v>
      </c>
      <c r="B35" s="13" t="s">
        <v>11</v>
      </c>
      <c r="C35" s="97">
        <f>C36</f>
        <v>2266512.75</v>
      </c>
      <c r="D35" s="97">
        <f>D36</f>
        <v>267754</v>
      </c>
      <c r="E35" s="97">
        <f>E36</f>
        <v>2534266.75</v>
      </c>
      <c r="F35" s="97">
        <f>F36</f>
        <v>0</v>
      </c>
      <c r="G35" s="97">
        <f>G36</f>
        <v>0</v>
      </c>
      <c r="H35" s="20"/>
      <c r="I35" s="20"/>
      <c r="J35" s="20"/>
      <c r="K35" s="20"/>
      <c r="L35" s="20"/>
      <c r="M35" s="20"/>
      <c r="N35" s="20"/>
    </row>
    <row r="36" spans="1:14" s="3" customFormat="1" ht="26.25" customHeight="1">
      <c r="A36" s="5" t="s">
        <v>12</v>
      </c>
      <c r="B36" s="12" t="s">
        <v>13</v>
      </c>
      <c r="C36" s="98">
        <f>C37+C44+C49+C52+C47</f>
        <v>2266512.75</v>
      </c>
      <c r="D36" s="98">
        <f>D37+D44+D49+D52+D47</f>
        <v>267754</v>
      </c>
      <c r="E36" s="98">
        <f>E37+E44+E49+E52+E47</f>
        <v>2534266.75</v>
      </c>
      <c r="F36" s="98">
        <f>F37+F44+F49</f>
        <v>0</v>
      </c>
      <c r="G36" s="98">
        <f>G37+G44+G49</f>
        <v>0</v>
      </c>
      <c r="H36" s="7"/>
      <c r="I36" s="7"/>
      <c r="J36" s="7"/>
      <c r="K36" s="7"/>
      <c r="L36" s="7"/>
      <c r="M36" s="7"/>
      <c r="N36" s="7"/>
    </row>
    <row r="37" spans="1:14" s="4" customFormat="1" ht="17.25" customHeight="1" hidden="1">
      <c r="A37" s="11" t="s">
        <v>199</v>
      </c>
      <c r="B37" s="13" t="s">
        <v>109</v>
      </c>
      <c r="C37" s="97">
        <f>C38+C40+C42</f>
        <v>729200</v>
      </c>
      <c r="D37" s="97">
        <f>D38+D40+D42</f>
        <v>0</v>
      </c>
      <c r="E37" s="97">
        <f>E38+E40+E42</f>
        <v>729200</v>
      </c>
      <c r="F37" s="97">
        <f>F38+F40+F42</f>
        <v>0</v>
      </c>
      <c r="G37" s="97">
        <f>G38+G40+G42</f>
        <v>0</v>
      </c>
      <c r="H37" s="20"/>
      <c r="I37" s="20"/>
      <c r="J37" s="20"/>
      <c r="K37" s="20"/>
      <c r="L37" s="20"/>
      <c r="M37" s="20"/>
      <c r="N37" s="20"/>
    </row>
    <row r="38" spans="1:14" s="3" customFormat="1" ht="16.5" customHeight="1" hidden="1">
      <c r="A38" s="5" t="s">
        <v>200</v>
      </c>
      <c r="B38" s="12" t="s">
        <v>14</v>
      </c>
      <c r="C38" s="98">
        <f>C39</f>
        <v>0</v>
      </c>
      <c r="D38" s="98">
        <f>D39</f>
        <v>0</v>
      </c>
      <c r="E38" s="98">
        <f>E39</f>
        <v>0</v>
      </c>
      <c r="F38" s="98">
        <f>F39</f>
        <v>0</v>
      </c>
      <c r="G38" s="98">
        <f>G39</f>
        <v>0</v>
      </c>
      <c r="H38" s="7"/>
      <c r="I38" s="7"/>
      <c r="J38" s="7"/>
      <c r="K38" s="7"/>
      <c r="L38" s="7"/>
      <c r="M38" s="7"/>
      <c r="N38" s="7"/>
    </row>
    <row r="39" spans="1:11" s="3" customFormat="1" ht="24.75" customHeight="1" hidden="1">
      <c r="A39" s="5" t="s">
        <v>201</v>
      </c>
      <c r="B39" s="84" t="s">
        <v>95</v>
      </c>
      <c r="C39" s="98"/>
      <c r="D39" s="98"/>
      <c r="E39" s="98">
        <f>C39+D39</f>
        <v>0</v>
      </c>
      <c r="F39" s="98"/>
      <c r="G39" s="98"/>
      <c r="I39" s="6"/>
      <c r="J39" s="6"/>
      <c r="K39" s="6"/>
    </row>
    <row r="40" spans="1:13" s="3" customFormat="1" ht="26.25" customHeight="1" hidden="1">
      <c r="A40" s="5" t="s">
        <v>202</v>
      </c>
      <c r="B40" s="12" t="s">
        <v>15</v>
      </c>
      <c r="C40" s="98">
        <f>C41</f>
        <v>649000</v>
      </c>
      <c r="D40" s="98">
        <f>D41</f>
        <v>0</v>
      </c>
      <c r="E40" s="98">
        <f>E41</f>
        <v>649000</v>
      </c>
      <c r="F40" s="98">
        <f>F41</f>
        <v>0</v>
      </c>
      <c r="G40" s="98">
        <f>G41</f>
        <v>0</v>
      </c>
      <c r="H40" s="7"/>
      <c r="I40" s="7"/>
      <c r="J40" s="7"/>
      <c r="K40" s="7"/>
      <c r="L40" s="7"/>
      <c r="M40" s="7"/>
    </row>
    <row r="41" spans="1:11" s="3" customFormat="1" ht="28.5" customHeight="1" hidden="1">
      <c r="A41" s="5" t="s">
        <v>203</v>
      </c>
      <c r="B41" s="12" t="s">
        <v>96</v>
      </c>
      <c r="C41" s="98">
        <v>649000</v>
      </c>
      <c r="D41" s="98"/>
      <c r="E41" s="98">
        <f>C41+D41</f>
        <v>649000</v>
      </c>
      <c r="F41" s="98"/>
      <c r="G41" s="98"/>
      <c r="I41" s="6"/>
      <c r="J41" s="6"/>
      <c r="K41" s="6"/>
    </row>
    <row r="42" spans="1:11" s="3" customFormat="1" ht="28.5" customHeight="1" hidden="1">
      <c r="A42" s="201" t="s">
        <v>281</v>
      </c>
      <c r="B42" s="12" t="s">
        <v>282</v>
      </c>
      <c r="C42" s="98">
        <f>C43</f>
        <v>80200</v>
      </c>
      <c r="D42" s="98">
        <f>D43</f>
        <v>0</v>
      </c>
      <c r="E42" s="98">
        <f>E43</f>
        <v>80200</v>
      </c>
      <c r="F42" s="98">
        <f>F43</f>
        <v>0</v>
      </c>
      <c r="G42" s="98">
        <f>G43</f>
        <v>0</v>
      </c>
      <c r="I42" s="6"/>
      <c r="J42" s="6"/>
      <c r="K42" s="6"/>
    </row>
    <row r="43" spans="1:11" s="3" customFormat="1" ht="28.5" customHeight="1" hidden="1">
      <c r="A43" s="201" t="s">
        <v>279</v>
      </c>
      <c r="B43" s="12" t="s">
        <v>280</v>
      </c>
      <c r="C43" s="98">
        <v>80200</v>
      </c>
      <c r="D43" s="98"/>
      <c r="E43" s="98">
        <f>C43+D43</f>
        <v>80200</v>
      </c>
      <c r="F43" s="98"/>
      <c r="G43" s="98"/>
      <c r="I43" s="6"/>
      <c r="J43" s="6"/>
      <c r="K43" s="6"/>
    </row>
    <row r="44" spans="1:12" s="4" customFormat="1" ht="17.25" customHeight="1" hidden="1">
      <c r="A44" s="11" t="s">
        <v>204</v>
      </c>
      <c r="B44" s="13" t="s">
        <v>110</v>
      </c>
      <c r="C44" s="97">
        <f aca="true" t="shared" si="5" ref="C44:G45">C45</f>
        <v>80879</v>
      </c>
      <c r="D44" s="97">
        <f t="shared" si="5"/>
        <v>0</v>
      </c>
      <c r="E44" s="97">
        <f t="shared" si="5"/>
        <v>80879</v>
      </c>
      <c r="F44" s="97">
        <f t="shared" si="5"/>
        <v>0</v>
      </c>
      <c r="G44" s="97">
        <f t="shared" si="5"/>
        <v>0</v>
      </c>
      <c r="H44" s="20"/>
      <c r="I44" s="20"/>
      <c r="J44" s="20"/>
      <c r="K44" s="20"/>
      <c r="L44" s="20"/>
    </row>
    <row r="45" spans="1:13" s="3" customFormat="1" ht="24.75" customHeight="1" hidden="1">
      <c r="A45" s="5" t="s">
        <v>205</v>
      </c>
      <c r="B45" s="12" t="s">
        <v>16</v>
      </c>
      <c r="C45" s="98">
        <f t="shared" si="5"/>
        <v>80879</v>
      </c>
      <c r="D45" s="98">
        <f t="shared" si="5"/>
        <v>0</v>
      </c>
      <c r="E45" s="98">
        <f t="shared" si="5"/>
        <v>80879</v>
      </c>
      <c r="F45" s="98">
        <f t="shared" si="5"/>
        <v>0</v>
      </c>
      <c r="G45" s="98">
        <f t="shared" si="5"/>
        <v>0</v>
      </c>
      <c r="H45" s="7"/>
      <c r="I45" s="7"/>
      <c r="J45" s="7"/>
      <c r="K45" s="7"/>
      <c r="L45" s="7"/>
      <c r="M45" s="7"/>
    </row>
    <row r="46" spans="1:11" s="3" customFormat="1" ht="26.25" customHeight="1" hidden="1">
      <c r="A46" s="5" t="s">
        <v>206</v>
      </c>
      <c r="B46" s="12" t="s">
        <v>111</v>
      </c>
      <c r="C46" s="98">
        <v>80879</v>
      </c>
      <c r="D46" s="98"/>
      <c r="E46" s="98">
        <f>C46+D46</f>
        <v>80879</v>
      </c>
      <c r="F46" s="98"/>
      <c r="G46" s="98"/>
      <c r="I46" s="6"/>
      <c r="K46" s="6"/>
    </row>
    <row r="47" spans="1:11" s="3" customFormat="1" ht="26.25" customHeight="1">
      <c r="A47" s="207" t="s">
        <v>294</v>
      </c>
      <c r="B47" s="208" t="s">
        <v>295</v>
      </c>
      <c r="C47" s="98">
        <f>C48</f>
        <v>0</v>
      </c>
      <c r="D47" s="98">
        <f>D48</f>
        <v>267754</v>
      </c>
      <c r="E47" s="98">
        <f>E48</f>
        <v>267754</v>
      </c>
      <c r="F47" s="98"/>
      <c r="G47" s="98"/>
      <c r="I47" s="6"/>
      <c r="K47" s="6"/>
    </row>
    <row r="48" spans="1:11" s="3" customFormat="1" ht="26.25" customHeight="1">
      <c r="A48" s="209" t="s">
        <v>296</v>
      </c>
      <c r="B48" s="75" t="s">
        <v>297</v>
      </c>
      <c r="C48" s="98"/>
      <c r="D48" s="98">
        <v>267754</v>
      </c>
      <c r="E48" s="98">
        <f>C48+D48</f>
        <v>267754</v>
      </c>
      <c r="F48" s="98"/>
      <c r="G48" s="98"/>
      <c r="I48" s="6"/>
      <c r="K48" s="6"/>
    </row>
    <row r="49" spans="1:12" s="4" customFormat="1" ht="16.5" customHeight="1" hidden="1">
      <c r="A49" s="11" t="s">
        <v>207</v>
      </c>
      <c r="B49" s="13" t="s">
        <v>58</v>
      </c>
      <c r="C49" s="97">
        <f aca="true" t="shared" si="6" ref="C49:G50">C50</f>
        <v>1438433.75</v>
      </c>
      <c r="D49" s="97">
        <f t="shared" si="6"/>
        <v>0</v>
      </c>
      <c r="E49" s="97">
        <f t="shared" si="6"/>
        <v>1438433.75</v>
      </c>
      <c r="F49" s="97">
        <f t="shared" si="6"/>
        <v>0</v>
      </c>
      <c r="G49" s="97">
        <f t="shared" si="6"/>
        <v>0</v>
      </c>
      <c r="H49" s="20"/>
      <c r="I49" s="20"/>
      <c r="J49" s="20"/>
      <c r="K49" s="20"/>
      <c r="L49" s="20"/>
    </row>
    <row r="50" spans="1:12" s="4" customFormat="1" ht="41.25" customHeight="1" hidden="1">
      <c r="A50" s="5" t="s">
        <v>208</v>
      </c>
      <c r="B50" s="12" t="s">
        <v>99</v>
      </c>
      <c r="C50" s="98">
        <f t="shared" si="6"/>
        <v>1438433.75</v>
      </c>
      <c r="D50" s="98">
        <f t="shared" si="6"/>
        <v>0</v>
      </c>
      <c r="E50" s="98">
        <f t="shared" si="6"/>
        <v>1438433.75</v>
      </c>
      <c r="F50" s="98">
        <f t="shared" si="6"/>
        <v>0</v>
      </c>
      <c r="G50" s="98">
        <f t="shared" si="6"/>
        <v>0</v>
      </c>
      <c r="H50" s="20"/>
      <c r="I50" s="20"/>
      <c r="J50" s="20"/>
      <c r="K50" s="20"/>
      <c r="L50" s="20"/>
    </row>
    <row r="51" spans="1:11" s="3" customFormat="1" ht="54" customHeight="1" hidden="1">
      <c r="A51" s="5" t="s">
        <v>209</v>
      </c>
      <c r="B51" s="12" t="s">
        <v>100</v>
      </c>
      <c r="C51" s="98">
        <v>1438433.75</v>
      </c>
      <c r="D51" s="98"/>
      <c r="E51" s="98">
        <f>C51+D51</f>
        <v>1438433.75</v>
      </c>
      <c r="F51" s="98"/>
      <c r="G51" s="98"/>
      <c r="I51" s="6"/>
      <c r="K51" s="6"/>
    </row>
    <row r="52" spans="1:11" s="3" customFormat="1" ht="24.75" customHeight="1" hidden="1">
      <c r="A52" s="204" t="s">
        <v>283</v>
      </c>
      <c r="B52" s="189" t="s">
        <v>285</v>
      </c>
      <c r="C52" s="97">
        <f>C53</f>
        <v>18000</v>
      </c>
      <c r="D52" s="97">
        <f>D53</f>
        <v>0</v>
      </c>
      <c r="E52" s="97">
        <f>E53</f>
        <v>18000</v>
      </c>
      <c r="F52" s="98">
        <f>F53</f>
        <v>0</v>
      </c>
      <c r="G52" s="98">
        <f>G53</f>
        <v>0</v>
      </c>
      <c r="I52" s="6"/>
      <c r="K52" s="6"/>
    </row>
    <row r="53" spans="1:11" s="3" customFormat="1" ht="24" customHeight="1" hidden="1">
      <c r="A53" s="202" t="s">
        <v>284</v>
      </c>
      <c r="B53" s="203" t="s">
        <v>286</v>
      </c>
      <c r="C53" s="98">
        <v>18000</v>
      </c>
      <c r="D53" s="98"/>
      <c r="E53" s="98">
        <v>18000</v>
      </c>
      <c r="F53" s="98"/>
      <c r="G53" s="98"/>
      <c r="I53" s="6"/>
      <c r="K53" s="6"/>
    </row>
    <row r="54" spans="1:12" s="4" customFormat="1" ht="17.25" customHeight="1">
      <c r="A54" s="11"/>
      <c r="B54" s="13" t="s">
        <v>28</v>
      </c>
      <c r="C54" s="97">
        <f>C12+C35</f>
        <v>3497812.75</v>
      </c>
      <c r="D54" s="97">
        <f>D12+D35</f>
        <v>267754</v>
      </c>
      <c r="E54" s="97">
        <f>E12+E35</f>
        <v>3765566.75</v>
      </c>
      <c r="F54" s="97">
        <f>F12+F35</f>
        <v>0</v>
      </c>
      <c r="G54" s="97">
        <f>G12+G35</f>
        <v>0</v>
      </c>
      <c r="H54" s="20"/>
      <c r="I54" s="20"/>
      <c r="J54" s="20"/>
      <c r="K54" s="20"/>
      <c r="L54" s="20"/>
    </row>
  </sheetData>
  <sheetProtection/>
  <mergeCells count="6">
    <mergeCell ref="B2:C2"/>
    <mergeCell ref="A7:G7"/>
    <mergeCell ref="D6:G6"/>
    <mergeCell ref="D5:G5"/>
    <mergeCell ref="D4:G4"/>
    <mergeCell ref="D3:G3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7"/>
  <sheetViews>
    <sheetView zoomScalePageLayoutView="0" workbookViewId="0" topLeftCell="B3">
      <selection activeCell="O128" sqref="O128"/>
    </sheetView>
  </sheetViews>
  <sheetFormatPr defaultColWidth="9.140625" defaultRowHeight="12.75"/>
  <cols>
    <col min="1" max="1" width="2.421875" style="28" hidden="1" customWidth="1"/>
    <col min="2" max="2" width="42.421875" style="29" customWidth="1"/>
    <col min="3" max="3" width="4.8515625" style="29" hidden="1" customWidth="1"/>
    <col min="4" max="5" width="6.28125" style="29" hidden="1" customWidth="1"/>
    <col min="6" max="6" width="4.7109375" style="109" customWidth="1"/>
    <col min="7" max="7" width="3.57421875" style="158" customWidth="1"/>
    <col min="8" max="8" width="3.7109375" style="158" customWidth="1"/>
    <col min="9" max="9" width="6.57421875" style="158" hidden="1" customWidth="1"/>
    <col min="10" max="10" width="12.7109375" style="158" customWidth="1"/>
    <col min="11" max="11" width="4.421875" style="35" customWidth="1"/>
    <col min="12" max="12" width="12.140625" style="35" hidden="1" customWidth="1"/>
    <col min="13" max="13" width="12.140625" style="35" customWidth="1"/>
    <col min="14" max="14" width="12.140625" style="35" hidden="1" customWidth="1"/>
    <col min="15" max="16" width="12.140625" style="28" customWidth="1"/>
    <col min="17" max="17" width="0.2890625" style="28" customWidth="1"/>
    <col min="18" max="16384" width="9.140625" style="28" customWidth="1"/>
  </cols>
  <sheetData>
    <row r="1" spans="6:14" ht="12.75" hidden="1">
      <c r="F1" s="37" t="s">
        <v>66</v>
      </c>
      <c r="G1" s="3"/>
      <c r="H1" s="3"/>
      <c r="I1" s="3"/>
      <c r="J1" s="3"/>
      <c r="K1" s="3"/>
      <c r="L1" s="3"/>
      <c r="M1" s="3"/>
      <c r="N1" s="3"/>
    </row>
    <row r="2" spans="6:16" ht="55.5" customHeight="1" hidden="1">
      <c r="F2" s="227" t="s">
        <v>104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6:16" ht="12.75" customHeight="1">
      <c r="F3" s="228" t="s">
        <v>291</v>
      </c>
      <c r="G3" s="228"/>
      <c r="H3" s="228"/>
      <c r="I3" s="228"/>
      <c r="J3" s="228"/>
      <c r="K3" s="228"/>
      <c r="L3" s="228"/>
      <c r="M3" s="206"/>
      <c r="N3" s="206"/>
      <c r="O3" s="206"/>
      <c r="P3" s="206"/>
    </row>
    <row r="4" spans="2:16" ht="37.5" customHeight="1">
      <c r="B4" s="232" t="s">
        <v>290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6:16" ht="13.5" customHeight="1">
      <c r="F5" s="228" t="s">
        <v>299</v>
      </c>
      <c r="G5" s="228"/>
      <c r="H5" s="228"/>
      <c r="I5" s="228"/>
      <c r="J5" s="228"/>
      <c r="K5" s="228"/>
      <c r="L5" s="228"/>
      <c r="M5" s="38"/>
      <c r="N5" s="38"/>
      <c r="O5" s="38"/>
      <c r="P5" s="38"/>
    </row>
    <row r="6" spans="2:16" ht="28.5" customHeight="1">
      <c r="B6" s="214" t="s">
        <v>234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6:16" ht="9" customHeight="1">
      <c r="F7" s="135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6.25" customHeight="1">
      <c r="A8" s="229" t="s">
        <v>242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</row>
    <row r="9" spans="1:16" ht="15" customHeight="1">
      <c r="A9" s="30"/>
      <c r="B9" s="30"/>
      <c r="C9" s="33"/>
      <c r="D9" s="33"/>
      <c r="E9" s="33"/>
      <c r="G9" s="30"/>
      <c r="H9" s="30"/>
      <c r="I9" s="30"/>
      <c r="J9" s="30"/>
      <c r="K9" s="30"/>
      <c r="O9" s="30"/>
      <c r="P9" s="136" t="s">
        <v>161</v>
      </c>
    </row>
    <row r="10" spans="1:16" s="41" customFormat="1" ht="24" customHeight="1">
      <c r="A10" s="230" t="s">
        <v>29</v>
      </c>
      <c r="B10" s="231"/>
      <c r="C10" s="40" t="s">
        <v>67</v>
      </c>
      <c r="D10" s="40" t="s">
        <v>68</v>
      </c>
      <c r="E10" s="40" t="s">
        <v>120</v>
      </c>
      <c r="F10" s="137" t="s">
        <v>69</v>
      </c>
      <c r="G10" s="138" t="s">
        <v>30</v>
      </c>
      <c r="H10" s="138" t="s">
        <v>31</v>
      </c>
      <c r="I10" s="138" t="s">
        <v>70</v>
      </c>
      <c r="J10" s="138" t="s">
        <v>32</v>
      </c>
      <c r="K10" s="110" t="s">
        <v>33</v>
      </c>
      <c r="L10" s="40" t="s">
        <v>177</v>
      </c>
      <c r="M10" s="40" t="s">
        <v>177</v>
      </c>
      <c r="N10" s="36" t="s">
        <v>278</v>
      </c>
      <c r="O10" s="40" t="s">
        <v>178</v>
      </c>
      <c r="P10" s="40" t="s">
        <v>233</v>
      </c>
    </row>
    <row r="11" spans="1:16" s="41" customFormat="1" ht="19.5" customHeight="1" hidden="1">
      <c r="A11" s="40"/>
      <c r="B11" s="43" t="s">
        <v>71</v>
      </c>
      <c r="C11" s="139">
        <v>63</v>
      </c>
      <c r="D11" s="40"/>
      <c r="E11" s="40"/>
      <c r="F11" s="140"/>
      <c r="G11" s="110"/>
      <c r="H11" s="110"/>
      <c r="I11" s="110"/>
      <c r="J11" s="110"/>
      <c r="K11" s="110"/>
      <c r="L11" s="44">
        <f>L12</f>
        <v>3557565.4699999997</v>
      </c>
      <c r="M11" s="44"/>
      <c r="N11" s="44"/>
      <c r="O11" s="44">
        <f>O12</f>
        <v>0</v>
      </c>
      <c r="P11" s="44">
        <f>P12</f>
        <v>0</v>
      </c>
    </row>
    <row r="12" spans="1:17" s="41" customFormat="1" ht="17.25" customHeight="1">
      <c r="A12" s="52"/>
      <c r="B12" s="53" t="s">
        <v>243</v>
      </c>
      <c r="C12" s="105">
        <v>63</v>
      </c>
      <c r="D12" s="105">
        <v>0</v>
      </c>
      <c r="E12" s="105">
        <v>11</v>
      </c>
      <c r="F12" s="141">
        <v>865</v>
      </c>
      <c r="G12" s="112"/>
      <c r="H12" s="112"/>
      <c r="I12" s="112"/>
      <c r="J12" s="112"/>
      <c r="K12" s="112"/>
      <c r="L12" s="99">
        <f aca="true" t="shared" si="0" ref="L12:Q12">L117</f>
        <v>3557565.4699999997</v>
      </c>
      <c r="M12" s="99">
        <f t="shared" si="0"/>
        <v>267754</v>
      </c>
      <c r="N12" s="99">
        <f t="shared" si="0"/>
        <v>3825319.4699999997</v>
      </c>
      <c r="O12" s="99">
        <f t="shared" si="0"/>
        <v>0</v>
      </c>
      <c r="P12" s="99">
        <f t="shared" si="0"/>
        <v>0</v>
      </c>
      <c r="Q12" s="99">
        <f t="shared" si="0"/>
        <v>0</v>
      </c>
    </row>
    <row r="13" spans="1:16" s="31" customFormat="1" ht="15.75" customHeight="1" hidden="1">
      <c r="A13" s="215" t="s">
        <v>34</v>
      </c>
      <c r="B13" s="216"/>
      <c r="C13" s="105">
        <v>63</v>
      </c>
      <c r="D13" s="105">
        <v>0</v>
      </c>
      <c r="E13" s="105">
        <v>11</v>
      </c>
      <c r="F13" s="141">
        <v>865</v>
      </c>
      <c r="G13" s="118" t="s">
        <v>35</v>
      </c>
      <c r="H13" s="142"/>
      <c r="I13" s="142"/>
      <c r="J13" s="142"/>
      <c r="K13" s="142"/>
      <c r="L13" s="100">
        <f>L18+L46+L50+L14+L35+L42</f>
        <v>1601617</v>
      </c>
      <c r="M13" s="100">
        <f>M18+M46+M50+M14+M35+M42</f>
        <v>0</v>
      </c>
      <c r="N13" s="100">
        <f>N18+N46+N50+N14+N35+N42</f>
        <v>1601617</v>
      </c>
      <c r="O13" s="100">
        <f>O18+O46+O50+O14+O35+O42</f>
        <v>0</v>
      </c>
      <c r="P13" s="100">
        <f>P18+P46+P50+P14+P35+P42</f>
        <v>0</v>
      </c>
    </row>
    <row r="14" spans="1:16" ht="36.75" customHeight="1" hidden="1">
      <c r="A14" s="217" t="s">
        <v>54</v>
      </c>
      <c r="B14" s="218"/>
      <c r="C14" s="105">
        <v>63</v>
      </c>
      <c r="D14" s="105">
        <v>0</v>
      </c>
      <c r="E14" s="105">
        <v>11</v>
      </c>
      <c r="F14" s="141">
        <v>865</v>
      </c>
      <c r="G14" s="124" t="s">
        <v>35</v>
      </c>
      <c r="H14" s="124" t="s">
        <v>36</v>
      </c>
      <c r="I14" s="124"/>
      <c r="J14" s="124"/>
      <c r="K14" s="112"/>
      <c r="L14" s="101">
        <f>L15</f>
        <v>0</v>
      </c>
      <c r="M14" s="101"/>
      <c r="N14" s="101"/>
      <c r="O14" s="101">
        <f>O15</f>
        <v>0</v>
      </c>
      <c r="P14" s="101">
        <f>P15</f>
        <v>0</v>
      </c>
    </row>
    <row r="15" spans="1:16" ht="24.75" customHeight="1" hidden="1">
      <c r="A15" s="68" t="s">
        <v>74</v>
      </c>
      <c r="B15" s="61" t="s">
        <v>166</v>
      </c>
      <c r="C15" s="52">
        <v>63</v>
      </c>
      <c r="D15" s="52">
        <v>0</v>
      </c>
      <c r="E15" s="52">
        <v>11</v>
      </c>
      <c r="F15" s="141">
        <v>865</v>
      </c>
      <c r="G15" s="144" t="s">
        <v>35</v>
      </c>
      <c r="H15" s="144" t="s">
        <v>36</v>
      </c>
      <c r="I15" s="144" t="s">
        <v>167</v>
      </c>
      <c r="J15" s="145" t="s">
        <v>165</v>
      </c>
      <c r="K15" s="146" t="s">
        <v>75</v>
      </c>
      <c r="L15" s="101">
        <f aca="true" t="shared" si="1" ref="L15:P16">L16</f>
        <v>0</v>
      </c>
      <c r="M15" s="101"/>
      <c r="N15" s="101"/>
      <c r="O15" s="101">
        <f t="shared" si="1"/>
        <v>0</v>
      </c>
      <c r="P15" s="101">
        <f t="shared" si="1"/>
        <v>0</v>
      </c>
    </row>
    <row r="16" spans="1:16" ht="61.5" customHeight="1" hidden="1">
      <c r="A16" s="45" t="s">
        <v>73</v>
      </c>
      <c r="B16" s="45" t="s">
        <v>73</v>
      </c>
      <c r="C16" s="52">
        <v>63</v>
      </c>
      <c r="D16" s="52">
        <v>0</v>
      </c>
      <c r="E16" s="52">
        <v>11</v>
      </c>
      <c r="F16" s="141">
        <v>865</v>
      </c>
      <c r="G16" s="144" t="s">
        <v>35</v>
      </c>
      <c r="H16" s="144" t="s">
        <v>36</v>
      </c>
      <c r="I16" s="144" t="s">
        <v>167</v>
      </c>
      <c r="J16" s="145" t="s">
        <v>165</v>
      </c>
      <c r="K16" s="145" t="s">
        <v>17</v>
      </c>
      <c r="L16" s="101">
        <f t="shared" si="1"/>
        <v>0</v>
      </c>
      <c r="M16" s="101"/>
      <c r="N16" s="101"/>
      <c r="O16" s="101">
        <f t="shared" si="1"/>
        <v>0</v>
      </c>
      <c r="P16" s="101">
        <f t="shared" si="1"/>
        <v>0</v>
      </c>
    </row>
    <row r="17" spans="1:16" ht="24.75" customHeight="1" hidden="1">
      <c r="A17" s="45" t="s">
        <v>76</v>
      </c>
      <c r="B17" s="45" t="s">
        <v>76</v>
      </c>
      <c r="C17" s="52">
        <v>63</v>
      </c>
      <c r="D17" s="52">
        <v>0</v>
      </c>
      <c r="E17" s="52">
        <v>11</v>
      </c>
      <c r="F17" s="141">
        <v>865</v>
      </c>
      <c r="G17" s="112" t="s">
        <v>35</v>
      </c>
      <c r="H17" s="112" t="s">
        <v>36</v>
      </c>
      <c r="I17" s="144" t="s">
        <v>167</v>
      </c>
      <c r="J17" s="145" t="s">
        <v>165</v>
      </c>
      <c r="K17" s="145" t="s">
        <v>18</v>
      </c>
      <c r="L17" s="101"/>
      <c r="M17" s="101"/>
      <c r="N17" s="101"/>
      <c r="O17" s="101"/>
      <c r="P17" s="101"/>
    </row>
    <row r="18" spans="1:16" s="32" customFormat="1" ht="50.25" customHeight="1" hidden="1">
      <c r="A18" s="215" t="s">
        <v>39</v>
      </c>
      <c r="B18" s="216"/>
      <c r="C18" s="105">
        <v>63</v>
      </c>
      <c r="D18" s="105">
        <v>0</v>
      </c>
      <c r="E18" s="105">
        <v>11</v>
      </c>
      <c r="F18" s="141">
        <v>865</v>
      </c>
      <c r="G18" s="118" t="s">
        <v>35</v>
      </c>
      <c r="H18" s="118" t="s">
        <v>40</v>
      </c>
      <c r="I18" s="118"/>
      <c r="J18" s="118"/>
      <c r="K18" s="118"/>
      <c r="L18" s="100">
        <f>L22+L29+L32+L19</f>
        <v>1545435</v>
      </c>
      <c r="M18" s="100">
        <f>M22+M29+M32+M19</f>
        <v>0</v>
      </c>
      <c r="N18" s="100">
        <f>N22+N29+N32+N19</f>
        <v>1545435</v>
      </c>
      <c r="O18" s="100">
        <f>O22+O29+O32+O19</f>
        <v>0</v>
      </c>
      <c r="P18" s="100">
        <f>P22+P29+P32+P19</f>
        <v>0</v>
      </c>
    </row>
    <row r="19" spans="1:16" s="32" customFormat="1" ht="40.5" customHeight="1" hidden="1">
      <c r="A19" s="88"/>
      <c r="B19" s="236" t="s">
        <v>214</v>
      </c>
      <c r="C19" s="236"/>
      <c r="D19" s="105"/>
      <c r="E19" s="105"/>
      <c r="F19" s="143">
        <v>865</v>
      </c>
      <c r="G19" s="112" t="s">
        <v>35</v>
      </c>
      <c r="H19" s="112" t="s">
        <v>40</v>
      </c>
      <c r="I19" s="144" t="s">
        <v>131</v>
      </c>
      <c r="J19" s="145" t="s">
        <v>244</v>
      </c>
      <c r="K19" s="112"/>
      <c r="L19" s="101">
        <f aca="true" t="shared" si="2" ref="L19:P20">L20</f>
        <v>467400</v>
      </c>
      <c r="M19" s="101">
        <f t="shared" si="2"/>
        <v>0</v>
      </c>
      <c r="N19" s="101">
        <f t="shared" si="2"/>
        <v>467400</v>
      </c>
      <c r="O19" s="101">
        <f t="shared" si="2"/>
        <v>0</v>
      </c>
      <c r="P19" s="101">
        <f t="shared" si="2"/>
        <v>0</v>
      </c>
    </row>
    <row r="20" spans="1:16" s="32" customFormat="1" ht="50.25" customHeight="1" hidden="1">
      <c r="A20" s="88"/>
      <c r="B20" s="85" t="s">
        <v>73</v>
      </c>
      <c r="C20" s="105"/>
      <c r="D20" s="105"/>
      <c r="E20" s="105"/>
      <c r="F20" s="143">
        <v>865</v>
      </c>
      <c r="G20" s="144" t="s">
        <v>35</v>
      </c>
      <c r="H20" s="144" t="s">
        <v>40</v>
      </c>
      <c r="I20" s="144" t="s">
        <v>131</v>
      </c>
      <c r="J20" s="145" t="s">
        <v>244</v>
      </c>
      <c r="K20" s="112" t="s">
        <v>17</v>
      </c>
      <c r="L20" s="101">
        <f t="shared" si="2"/>
        <v>467400</v>
      </c>
      <c r="M20" s="101">
        <f t="shared" si="2"/>
        <v>0</v>
      </c>
      <c r="N20" s="101">
        <f t="shared" si="2"/>
        <v>467400</v>
      </c>
      <c r="O20" s="101">
        <f t="shared" si="2"/>
        <v>0</v>
      </c>
      <c r="P20" s="101">
        <f t="shared" si="2"/>
        <v>0</v>
      </c>
    </row>
    <row r="21" spans="1:16" s="32" customFormat="1" ht="24.75" customHeight="1" hidden="1">
      <c r="A21" s="88"/>
      <c r="B21" s="85" t="s">
        <v>76</v>
      </c>
      <c r="C21" s="105"/>
      <c r="D21" s="105"/>
      <c r="E21" s="105"/>
      <c r="F21" s="143">
        <v>865</v>
      </c>
      <c r="G21" s="112" t="s">
        <v>35</v>
      </c>
      <c r="H21" s="112" t="s">
        <v>40</v>
      </c>
      <c r="I21" s="144" t="s">
        <v>131</v>
      </c>
      <c r="J21" s="145" t="s">
        <v>244</v>
      </c>
      <c r="K21" s="112" t="s">
        <v>18</v>
      </c>
      <c r="L21" s="101">
        <v>467400</v>
      </c>
      <c r="M21" s="101"/>
      <c r="N21" s="101">
        <f>L21+M21</f>
        <v>467400</v>
      </c>
      <c r="O21" s="101"/>
      <c r="P21" s="101"/>
    </row>
    <row r="22" spans="1:16" ht="24.75" customHeight="1" hidden="1">
      <c r="A22" s="237" t="s">
        <v>77</v>
      </c>
      <c r="B22" s="238"/>
      <c r="C22" s="52">
        <v>63</v>
      </c>
      <c r="D22" s="52">
        <v>0</v>
      </c>
      <c r="E22" s="52">
        <v>11</v>
      </c>
      <c r="F22" s="143">
        <v>865</v>
      </c>
      <c r="G22" s="112" t="s">
        <v>35</v>
      </c>
      <c r="H22" s="112" t="s">
        <v>40</v>
      </c>
      <c r="I22" s="144" t="s">
        <v>131</v>
      </c>
      <c r="J22" s="145" t="s">
        <v>245</v>
      </c>
      <c r="K22" s="112"/>
      <c r="L22" s="101">
        <f>L23+L25+L27</f>
        <v>1063035</v>
      </c>
      <c r="M22" s="101">
        <f>M23+M25+M27</f>
        <v>0</v>
      </c>
      <c r="N22" s="101">
        <f>N23+N25+N27</f>
        <v>1063035</v>
      </c>
      <c r="O22" s="101">
        <f>O23+O25+O27</f>
        <v>0</v>
      </c>
      <c r="P22" s="101">
        <f>P23+P25+P27</f>
        <v>0</v>
      </c>
    </row>
    <row r="23" spans="1:16" ht="62.25" customHeight="1" hidden="1">
      <c r="A23" s="61"/>
      <c r="B23" s="45" t="s">
        <v>73</v>
      </c>
      <c r="C23" s="52">
        <v>63</v>
      </c>
      <c r="D23" s="52">
        <v>0</v>
      </c>
      <c r="E23" s="52">
        <v>11</v>
      </c>
      <c r="F23" s="143">
        <v>865</v>
      </c>
      <c r="G23" s="144" t="s">
        <v>35</v>
      </c>
      <c r="H23" s="144" t="s">
        <v>40</v>
      </c>
      <c r="I23" s="144" t="s">
        <v>131</v>
      </c>
      <c r="J23" s="145" t="s">
        <v>245</v>
      </c>
      <c r="K23" s="112" t="s">
        <v>17</v>
      </c>
      <c r="L23" s="101">
        <f>L24</f>
        <v>833106</v>
      </c>
      <c r="M23" s="101">
        <f>M24</f>
        <v>0</v>
      </c>
      <c r="N23" s="101">
        <f>N24</f>
        <v>833106</v>
      </c>
      <c r="O23" s="101">
        <f>O24</f>
        <v>0</v>
      </c>
      <c r="P23" s="101">
        <f>P24</f>
        <v>0</v>
      </c>
    </row>
    <row r="24" spans="1:16" ht="24.75" customHeight="1" hidden="1">
      <c r="A24" s="57"/>
      <c r="B24" s="45" t="s">
        <v>76</v>
      </c>
      <c r="C24" s="52">
        <v>63</v>
      </c>
      <c r="D24" s="52">
        <v>0</v>
      </c>
      <c r="E24" s="52">
        <v>11</v>
      </c>
      <c r="F24" s="143">
        <v>865</v>
      </c>
      <c r="G24" s="112" t="s">
        <v>35</v>
      </c>
      <c r="H24" s="112" t="s">
        <v>40</v>
      </c>
      <c r="I24" s="144" t="s">
        <v>131</v>
      </c>
      <c r="J24" s="145" t="s">
        <v>245</v>
      </c>
      <c r="K24" s="112" t="s">
        <v>18</v>
      </c>
      <c r="L24" s="101">
        <v>833106</v>
      </c>
      <c r="M24" s="101"/>
      <c r="N24" s="101">
        <f>L24+M24</f>
        <v>833106</v>
      </c>
      <c r="O24" s="101"/>
      <c r="P24" s="101"/>
    </row>
    <row r="25" spans="1:16" ht="24.75" customHeight="1" hidden="1">
      <c r="A25" s="57"/>
      <c r="B25" s="87" t="s">
        <v>116</v>
      </c>
      <c r="C25" s="52">
        <v>63</v>
      </c>
      <c r="D25" s="52">
        <v>0</v>
      </c>
      <c r="E25" s="52">
        <v>11</v>
      </c>
      <c r="F25" s="143">
        <v>865</v>
      </c>
      <c r="G25" s="148" t="s">
        <v>35</v>
      </c>
      <c r="H25" s="148" t="s">
        <v>40</v>
      </c>
      <c r="I25" s="144" t="s">
        <v>131</v>
      </c>
      <c r="J25" s="145" t="s">
        <v>245</v>
      </c>
      <c r="K25" s="148" t="s">
        <v>19</v>
      </c>
      <c r="L25" s="101">
        <f>L26</f>
        <v>225429</v>
      </c>
      <c r="M25" s="101">
        <f>M26</f>
        <v>0</v>
      </c>
      <c r="N25" s="101">
        <f>N26</f>
        <v>225429</v>
      </c>
      <c r="O25" s="101">
        <f>O26</f>
        <v>0</v>
      </c>
      <c r="P25" s="101">
        <f>P26</f>
        <v>0</v>
      </c>
    </row>
    <row r="26" spans="1:16" ht="28.5" customHeight="1" hidden="1">
      <c r="A26" s="57"/>
      <c r="B26" s="46" t="s">
        <v>78</v>
      </c>
      <c r="C26" s="52">
        <v>63</v>
      </c>
      <c r="D26" s="52">
        <v>0</v>
      </c>
      <c r="E26" s="52">
        <v>11</v>
      </c>
      <c r="F26" s="143">
        <v>865</v>
      </c>
      <c r="G26" s="148" t="s">
        <v>35</v>
      </c>
      <c r="H26" s="148" t="s">
        <v>40</v>
      </c>
      <c r="I26" s="144" t="s">
        <v>131</v>
      </c>
      <c r="J26" s="145" t="s">
        <v>245</v>
      </c>
      <c r="K26" s="148" t="s">
        <v>20</v>
      </c>
      <c r="L26" s="101">
        <v>225429</v>
      </c>
      <c r="M26" s="101"/>
      <c r="N26" s="101">
        <f>L26+M26</f>
        <v>225429</v>
      </c>
      <c r="O26" s="101"/>
      <c r="P26" s="101"/>
    </row>
    <row r="27" spans="1:16" ht="15.75" customHeight="1" hidden="1">
      <c r="A27" s="57"/>
      <c r="B27" s="149" t="s">
        <v>21</v>
      </c>
      <c r="C27" s="52">
        <v>63</v>
      </c>
      <c r="D27" s="52">
        <v>0</v>
      </c>
      <c r="E27" s="52">
        <v>11</v>
      </c>
      <c r="F27" s="143">
        <v>865</v>
      </c>
      <c r="G27" s="112" t="s">
        <v>35</v>
      </c>
      <c r="H27" s="112" t="s">
        <v>40</v>
      </c>
      <c r="I27" s="144" t="s">
        <v>131</v>
      </c>
      <c r="J27" s="145" t="s">
        <v>245</v>
      </c>
      <c r="K27" s="112" t="s">
        <v>22</v>
      </c>
      <c r="L27" s="101">
        <f>L28</f>
        <v>4500</v>
      </c>
      <c r="M27" s="101">
        <f>M28</f>
        <v>0</v>
      </c>
      <c r="N27" s="101">
        <f>N28</f>
        <v>4500</v>
      </c>
      <c r="O27" s="101">
        <f>O28</f>
        <v>0</v>
      </c>
      <c r="P27" s="101">
        <f>P28</f>
        <v>0</v>
      </c>
    </row>
    <row r="28" spans="1:16" ht="15.75" customHeight="1" hidden="1">
      <c r="A28" s="57"/>
      <c r="B28" s="86" t="s">
        <v>112</v>
      </c>
      <c r="C28" s="52">
        <v>63</v>
      </c>
      <c r="D28" s="52">
        <v>0</v>
      </c>
      <c r="E28" s="52">
        <v>11</v>
      </c>
      <c r="F28" s="143">
        <v>865</v>
      </c>
      <c r="G28" s="112" t="s">
        <v>35</v>
      </c>
      <c r="H28" s="112" t="s">
        <v>40</v>
      </c>
      <c r="I28" s="144" t="s">
        <v>131</v>
      </c>
      <c r="J28" s="145" t="s">
        <v>245</v>
      </c>
      <c r="K28" s="112" t="s">
        <v>113</v>
      </c>
      <c r="L28" s="101">
        <v>4500</v>
      </c>
      <c r="M28" s="101"/>
      <c r="N28" s="101">
        <f>L28+M28</f>
        <v>4500</v>
      </c>
      <c r="O28" s="101"/>
      <c r="P28" s="101"/>
    </row>
    <row r="29" spans="1:16" ht="25.5" customHeight="1" hidden="1">
      <c r="A29" s="57"/>
      <c r="B29" s="237" t="s">
        <v>184</v>
      </c>
      <c r="C29" s="238"/>
      <c r="D29" s="52"/>
      <c r="E29" s="52"/>
      <c r="F29" s="143">
        <v>865</v>
      </c>
      <c r="G29" s="148" t="s">
        <v>35</v>
      </c>
      <c r="H29" s="148" t="s">
        <v>40</v>
      </c>
      <c r="I29" s="144" t="s">
        <v>186</v>
      </c>
      <c r="J29" s="145" t="s">
        <v>245</v>
      </c>
      <c r="K29" s="112"/>
      <c r="L29" s="101">
        <f aca="true" t="shared" si="3" ref="L29:P30">L30</f>
        <v>10000</v>
      </c>
      <c r="M29" s="101">
        <f t="shared" si="3"/>
        <v>0</v>
      </c>
      <c r="N29" s="101">
        <f t="shared" si="3"/>
        <v>10000</v>
      </c>
      <c r="O29" s="101">
        <f t="shared" si="3"/>
        <v>0</v>
      </c>
      <c r="P29" s="101">
        <f t="shared" si="3"/>
        <v>0</v>
      </c>
    </row>
    <row r="30" spans="1:16" ht="24.75" customHeight="1" hidden="1">
      <c r="A30" s="57"/>
      <c r="B30" s="87" t="s">
        <v>116</v>
      </c>
      <c r="C30" s="52">
        <v>63</v>
      </c>
      <c r="D30" s="52">
        <v>0</v>
      </c>
      <c r="E30" s="52">
        <v>11</v>
      </c>
      <c r="F30" s="143">
        <v>865</v>
      </c>
      <c r="G30" s="148" t="s">
        <v>35</v>
      </c>
      <c r="H30" s="148" t="s">
        <v>40</v>
      </c>
      <c r="I30" s="144" t="s">
        <v>186</v>
      </c>
      <c r="J30" s="145" t="s">
        <v>246</v>
      </c>
      <c r="K30" s="148" t="s">
        <v>19</v>
      </c>
      <c r="L30" s="101">
        <f t="shared" si="3"/>
        <v>10000</v>
      </c>
      <c r="M30" s="101">
        <f t="shared" si="3"/>
        <v>0</v>
      </c>
      <c r="N30" s="101">
        <f t="shared" si="3"/>
        <v>10000</v>
      </c>
      <c r="O30" s="101">
        <f t="shared" si="3"/>
        <v>0</v>
      </c>
      <c r="P30" s="101">
        <f t="shared" si="3"/>
        <v>0</v>
      </c>
    </row>
    <row r="31" spans="1:16" ht="24.75" customHeight="1" hidden="1">
      <c r="A31" s="57"/>
      <c r="B31" s="46" t="s">
        <v>78</v>
      </c>
      <c r="C31" s="52">
        <v>63</v>
      </c>
      <c r="D31" s="52">
        <v>0</v>
      </c>
      <c r="E31" s="52">
        <v>11</v>
      </c>
      <c r="F31" s="143">
        <v>865</v>
      </c>
      <c r="G31" s="148" t="s">
        <v>35</v>
      </c>
      <c r="H31" s="148" t="s">
        <v>40</v>
      </c>
      <c r="I31" s="144" t="s">
        <v>186</v>
      </c>
      <c r="J31" s="145" t="s">
        <v>246</v>
      </c>
      <c r="K31" s="148" t="s">
        <v>20</v>
      </c>
      <c r="L31" s="172">
        <v>10000</v>
      </c>
      <c r="M31" s="172"/>
      <c r="N31" s="172">
        <f>L31+M31</f>
        <v>10000</v>
      </c>
      <c r="O31" s="172"/>
      <c r="P31" s="172"/>
    </row>
    <row r="32" spans="1:16" ht="15.75" customHeight="1" hidden="1">
      <c r="A32" s="57"/>
      <c r="B32" s="149" t="s">
        <v>169</v>
      </c>
      <c r="C32" s="52">
        <v>63</v>
      </c>
      <c r="D32" s="52">
        <v>0</v>
      </c>
      <c r="E32" s="52">
        <v>11</v>
      </c>
      <c r="F32" s="143">
        <v>865</v>
      </c>
      <c r="G32" s="112" t="s">
        <v>35</v>
      </c>
      <c r="H32" s="112" t="s">
        <v>40</v>
      </c>
      <c r="I32" s="144" t="s">
        <v>131</v>
      </c>
      <c r="J32" s="145" t="s">
        <v>247</v>
      </c>
      <c r="K32" s="112"/>
      <c r="L32" s="101">
        <f aca="true" t="shared" si="4" ref="L32:P33">L33</f>
        <v>5000</v>
      </c>
      <c r="M32" s="101">
        <f t="shared" si="4"/>
        <v>0</v>
      </c>
      <c r="N32" s="101">
        <f t="shared" si="4"/>
        <v>5000</v>
      </c>
      <c r="O32" s="101">
        <f t="shared" si="4"/>
        <v>0</v>
      </c>
      <c r="P32" s="101">
        <f t="shared" si="4"/>
        <v>0</v>
      </c>
    </row>
    <row r="33" spans="1:16" ht="15.75" customHeight="1" hidden="1">
      <c r="A33" s="57"/>
      <c r="B33" s="149" t="s">
        <v>21</v>
      </c>
      <c r="C33" s="52">
        <v>63</v>
      </c>
      <c r="D33" s="52">
        <v>0</v>
      </c>
      <c r="E33" s="52">
        <v>11</v>
      </c>
      <c r="F33" s="143">
        <v>865</v>
      </c>
      <c r="G33" s="112" t="s">
        <v>35</v>
      </c>
      <c r="H33" s="112" t="s">
        <v>40</v>
      </c>
      <c r="I33" s="144" t="s">
        <v>131</v>
      </c>
      <c r="J33" s="145" t="s">
        <v>247</v>
      </c>
      <c r="K33" s="112" t="s">
        <v>22</v>
      </c>
      <c r="L33" s="101">
        <f t="shared" si="4"/>
        <v>5000</v>
      </c>
      <c r="M33" s="101">
        <f t="shared" si="4"/>
        <v>0</v>
      </c>
      <c r="N33" s="101">
        <f t="shared" si="4"/>
        <v>5000</v>
      </c>
      <c r="O33" s="101">
        <f t="shared" si="4"/>
        <v>0</v>
      </c>
      <c r="P33" s="101">
        <f t="shared" si="4"/>
        <v>0</v>
      </c>
    </row>
    <row r="34" spans="1:16" ht="15.75" customHeight="1" hidden="1">
      <c r="A34" s="57"/>
      <c r="B34" s="86" t="s">
        <v>112</v>
      </c>
      <c r="C34" s="52">
        <v>63</v>
      </c>
      <c r="D34" s="52">
        <v>0</v>
      </c>
      <c r="E34" s="52">
        <v>11</v>
      </c>
      <c r="F34" s="143">
        <v>865</v>
      </c>
      <c r="G34" s="112" t="s">
        <v>35</v>
      </c>
      <c r="H34" s="112" t="s">
        <v>40</v>
      </c>
      <c r="I34" s="144" t="s">
        <v>131</v>
      </c>
      <c r="J34" s="145" t="s">
        <v>247</v>
      </c>
      <c r="K34" s="112" t="s">
        <v>113</v>
      </c>
      <c r="L34" s="101">
        <v>5000</v>
      </c>
      <c r="M34" s="101"/>
      <c r="N34" s="101">
        <f>L34+M34</f>
        <v>5000</v>
      </c>
      <c r="O34" s="101"/>
      <c r="P34" s="101"/>
    </row>
    <row r="35" spans="1:16" s="32" customFormat="1" ht="39" customHeight="1" hidden="1">
      <c r="A35" s="150" t="s">
        <v>79</v>
      </c>
      <c r="B35" s="150" t="s">
        <v>79</v>
      </c>
      <c r="C35" s="105">
        <v>63</v>
      </c>
      <c r="D35" s="105">
        <v>0</v>
      </c>
      <c r="E35" s="105">
        <v>11</v>
      </c>
      <c r="F35" s="129">
        <v>865</v>
      </c>
      <c r="G35" s="118" t="s">
        <v>35</v>
      </c>
      <c r="H35" s="118" t="s">
        <v>23</v>
      </c>
      <c r="I35" s="118"/>
      <c r="J35" s="118"/>
      <c r="K35" s="118"/>
      <c r="L35" s="100">
        <f>L36+L39</f>
        <v>2300</v>
      </c>
      <c r="M35" s="100">
        <f>M36+M39</f>
        <v>0</v>
      </c>
      <c r="N35" s="100">
        <f>N36+N39</f>
        <v>2300</v>
      </c>
      <c r="O35" s="100">
        <f>O36+O39</f>
        <v>0</v>
      </c>
      <c r="P35" s="100">
        <f>P36+P39</f>
        <v>0</v>
      </c>
    </row>
    <row r="36" spans="1:16" s="32" customFormat="1" ht="60" customHeight="1" hidden="1">
      <c r="A36" s="68" t="s">
        <v>80</v>
      </c>
      <c r="B36" s="73" t="s">
        <v>137</v>
      </c>
      <c r="C36" s="52">
        <v>63</v>
      </c>
      <c r="D36" s="52">
        <v>0</v>
      </c>
      <c r="E36" s="52">
        <v>11</v>
      </c>
      <c r="F36" s="143">
        <v>865</v>
      </c>
      <c r="G36" s="112" t="s">
        <v>35</v>
      </c>
      <c r="H36" s="112" t="s">
        <v>23</v>
      </c>
      <c r="I36" s="144" t="s">
        <v>135</v>
      </c>
      <c r="J36" s="145" t="s">
        <v>248</v>
      </c>
      <c r="K36" s="112"/>
      <c r="L36" s="101">
        <f aca="true" t="shared" si="5" ref="L36:P40">L37</f>
        <v>2000</v>
      </c>
      <c r="M36" s="101">
        <f t="shared" si="5"/>
        <v>0</v>
      </c>
      <c r="N36" s="101">
        <f t="shared" si="5"/>
        <v>2000</v>
      </c>
      <c r="O36" s="101">
        <f t="shared" si="5"/>
        <v>0</v>
      </c>
      <c r="P36" s="101">
        <f t="shared" si="5"/>
        <v>0</v>
      </c>
    </row>
    <row r="37" spans="1:16" ht="14.25" customHeight="1" hidden="1">
      <c r="A37" s="57"/>
      <c r="B37" s="59" t="s">
        <v>49</v>
      </c>
      <c r="C37" s="52">
        <v>63</v>
      </c>
      <c r="D37" s="52">
        <v>0</v>
      </c>
      <c r="E37" s="52">
        <v>11</v>
      </c>
      <c r="F37" s="143">
        <v>865</v>
      </c>
      <c r="G37" s="112" t="s">
        <v>35</v>
      </c>
      <c r="H37" s="108" t="s">
        <v>23</v>
      </c>
      <c r="I37" s="144" t="s">
        <v>135</v>
      </c>
      <c r="J37" s="145" t="s">
        <v>248</v>
      </c>
      <c r="K37" s="112" t="s">
        <v>37</v>
      </c>
      <c r="L37" s="101">
        <f t="shared" si="5"/>
        <v>2000</v>
      </c>
      <c r="M37" s="101">
        <f t="shared" si="5"/>
        <v>0</v>
      </c>
      <c r="N37" s="101">
        <f t="shared" si="5"/>
        <v>2000</v>
      </c>
      <c r="O37" s="101">
        <f t="shared" si="5"/>
        <v>0</v>
      </c>
      <c r="P37" s="101">
        <f t="shared" si="5"/>
        <v>0</v>
      </c>
    </row>
    <row r="38" spans="1:16" ht="16.5" customHeight="1" hidden="1">
      <c r="A38" s="57"/>
      <c r="B38" s="74" t="s">
        <v>58</v>
      </c>
      <c r="C38" s="52">
        <v>63</v>
      </c>
      <c r="D38" s="52">
        <v>0</v>
      </c>
      <c r="E38" s="52">
        <v>11</v>
      </c>
      <c r="F38" s="143">
        <v>865</v>
      </c>
      <c r="G38" s="112" t="s">
        <v>35</v>
      </c>
      <c r="H38" s="108" t="s">
        <v>23</v>
      </c>
      <c r="I38" s="144" t="s">
        <v>135</v>
      </c>
      <c r="J38" s="145" t="s">
        <v>248</v>
      </c>
      <c r="K38" s="148" t="s">
        <v>26</v>
      </c>
      <c r="L38" s="101">
        <v>2000</v>
      </c>
      <c r="M38" s="101"/>
      <c r="N38" s="101">
        <f>L38+M38</f>
        <v>2000</v>
      </c>
      <c r="O38" s="101"/>
      <c r="P38" s="101"/>
    </row>
    <row r="39" spans="1:16" s="32" customFormat="1" ht="63" customHeight="1" hidden="1">
      <c r="A39" s="68" t="s">
        <v>80</v>
      </c>
      <c r="B39" s="73" t="s">
        <v>181</v>
      </c>
      <c r="C39" s="52">
        <v>63</v>
      </c>
      <c r="D39" s="52">
        <v>0</v>
      </c>
      <c r="E39" s="52">
        <v>11</v>
      </c>
      <c r="F39" s="143">
        <v>865</v>
      </c>
      <c r="G39" s="112" t="s">
        <v>35</v>
      </c>
      <c r="H39" s="112" t="s">
        <v>23</v>
      </c>
      <c r="I39" s="144" t="s">
        <v>179</v>
      </c>
      <c r="J39" s="145" t="s">
        <v>249</v>
      </c>
      <c r="K39" s="112"/>
      <c r="L39" s="101">
        <f t="shared" si="5"/>
        <v>300</v>
      </c>
      <c r="M39" s="101">
        <f t="shared" si="5"/>
        <v>0</v>
      </c>
      <c r="N39" s="101">
        <f t="shared" si="5"/>
        <v>300</v>
      </c>
      <c r="O39" s="101">
        <f t="shared" si="5"/>
        <v>0</v>
      </c>
      <c r="P39" s="101">
        <f t="shared" si="5"/>
        <v>0</v>
      </c>
    </row>
    <row r="40" spans="1:16" ht="14.25" customHeight="1" hidden="1">
      <c r="A40" s="57"/>
      <c r="B40" s="59" t="s">
        <v>49</v>
      </c>
      <c r="C40" s="52">
        <v>63</v>
      </c>
      <c r="D40" s="52">
        <v>0</v>
      </c>
      <c r="E40" s="52">
        <v>11</v>
      </c>
      <c r="F40" s="143">
        <v>865</v>
      </c>
      <c r="G40" s="112" t="s">
        <v>35</v>
      </c>
      <c r="H40" s="108" t="s">
        <v>23</v>
      </c>
      <c r="I40" s="144" t="s">
        <v>179</v>
      </c>
      <c r="J40" s="145" t="s">
        <v>249</v>
      </c>
      <c r="K40" s="112" t="s">
        <v>37</v>
      </c>
      <c r="L40" s="101">
        <f t="shared" si="5"/>
        <v>300</v>
      </c>
      <c r="M40" s="101">
        <f t="shared" si="5"/>
        <v>0</v>
      </c>
      <c r="N40" s="101">
        <f t="shared" si="5"/>
        <v>300</v>
      </c>
      <c r="O40" s="101">
        <f t="shared" si="5"/>
        <v>0</v>
      </c>
      <c r="P40" s="101">
        <f t="shared" si="5"/>
        <v>0</v>
      </c>
    </row>
    <row r="41" spans="1:16" ht="16.5" customHeight="1" hidden="1">
      <c r="A41" s="57"/>
      <c r="B41" s="74" t="s">
        <v>58</v>
      </c>
      <c r="C41" s="52">
        <v>63</v>
      </c>
      <c r="D41" s="52">
        <v>0</v>
      </c>
      <c r="E41" s="52">
        <v>11</v>
      </c>
      <c r="F41" s="143">
        <v>865</v>
      </c>
      <c r="G41" s="112" t="s">
        <v>35</v>
      </c>
      <c r="H41" s="108" t="s">
        <v>23</v>
      </c>
      <c r="I41" s="144" t="s">
        <v>179</v>
      </c>
      <c r="J41" s="145" t="s">
        <v>249</v>
      </c>
      <c r="K41" s="148" t="s">
        <v>26</v>
      </c>
      <c r="L41" s="101">
        <v>300</v>
      </c>
      <c r="M41" s="101"/>
      <c r="N41" s="101">
        <f>L41+M41</f>
        <v>300</v>
      </c>
      <c r="O41" s="101"/>
      <c r="P41" s="101"/>
    </row>
    <row r="42" spans="1:16" ht="15.75" customHeight="1" hidden="1">
      <c r="A42" s="65"/>
      <c r="B42" s="159" t="s">
        <v>187</v>
      </c>
      <c r="C42" s="160"/>
      <c r="D42" s="160"/>
      <c r="E42" s="160"/>
      <c r="F42" s="123">
        <v>863</v>
      </c>
      <c r="G42" s="125" t="s">
        <v>35</v>
      </c>
      <c r="H42" s="125" t="s">
        <v>188</v>
      </c>
      <c r="I42" s="125"/>
      <c r="J42" s="125"/>
      <c r="K42" s="148"/>
      <c r="L42" s="100">
        <f>L43</f>
        <v>0</v>
      </c>
      <c r="M42" s="100"/>
      <c r="N42" s="100"/>
      <c r="O42" s="100">
        <f aca="true" t="shared" si="6" ref="O42:P44">O43</f>
        <v>0</v>
      </c>
      <c r="P42" s="100">
        <f t="shared" si="6"/>
        <v>0</v>
      </c>
    </row>
    <row r="43" spans="1:16" ht="16.5" customHeight="1" hidden="1">
      <c r="A43" s="65"/>
      <c r="B43" s="161" t="s">
        <v>189</v>
      </c>
      <c r="C43" s="86"/>
      <c r="D43" s="86"/>
      <c r="E43" s="86"/>
      <c r="F43" s="151">
        <v>863</v>
      </c>
      <c r="G43" s="116" t="s">
        <v>35</v>
      </c>
      <c r="H43" s="116" t="s">
        <v>188</v>
      </c>
      <c r="I43" s="116" t="s">
        <v>193</v>
      </c>
      <c r="J43" s="116" t="s">
        <v>190</v>
      </c>
      <c r="K43" s="148"/>
      <c r="L43" s="101">
        <f>L44</f>
        <v>0</v>
      </c>
      <c r="M43" s="101"/>
      <c r="N43" s="101"/>
      <c r="O43" s="101">
        <f t="shared" si="6"/>
        <v>0</v>
      </c>
      <c r="P43" s="101">
        <f t="shared" si="6"/>
        <v>0</v>
      </c>
    </row>
    <row r="44" spans="1:16" ht="16.5" customHeight="1" hidden="1">
      <c r="A44" s="65"/>
      <c r="B44" s="161" t="s">
        <v>21</v>
      </c>
      <c r="C44" s="86"/>
      <c r="D44" s="86"/>
      <c r="E44" s="86"/>
      <c r="F44" s="151">
        <v>863</v>
      </c>
      <c r="G44" s="116" t="s">
        <v>35</v>
      </c>
      <c r="H44" s="116" t="s">
        <v>188</v>
      </c>
      <c r="I44" s="116" t="s">
        <v>193</v>
      </c>
      <c r="J44" s="116" t="s">
        <v>190</v>
      </c>
      <c r="K44" s="116" t="s">
        <v>22</v>
      </c>
      <c r="L44" s="101">
        <f>L45</f>
        <v>0</v>
      </c>
      <c r="M44" s="101"/>
      <c r="N44" s="101"/>
      <c r="O44" s="101">
        <f t="shared" si="6"/>
        <v>0</v>
      </c>
      <c r="P44" s="101">
        <f t="shared" si="6"/>
        <v>0</v>
      </c>
    </row>
    <row r="45" spans="1:16" ht="16.5" customHeight="1" hidden="1">
      <c r="A45" s="65"/>
      <c r="B45" s="161" t="s">
        <v>191</v>
      </c>
      <c r="C45" s="86"/>
      <c r="D45" s="86"/>
      <c r="E45" s="86"/>
      <c r="F45" s="151">
        <v>863</v>
      </c>
      <c r="G45" s="116" t="s">
        <v>35</v>
      </c>
      <c r="H45" s="116" t="s">
        <v>188</v>
      </c>
      <c r="I45" s="116" t="s">
        <v>193</v>
      </c>
      <c r="J45" s="116" t="s">
        <v>190</v>
      </c>
      <c r="K45" s="116" t="s">
        <v>192</v>
      </c>
      <c r="L45" s="101">
        <v>0</v>
      </c>
      <c r="M45" s="101"/>
      <c r="N45" s="101"/>
      <c r="O45" s="101">
        <v>0</v>
      </c>
      <c r="P45" s="101">
        <v>0</v>
      </c>
    </row>
    <row r="46" spans="1:16" s="32" customFormat="1" ht="15.75" customHeight="1" hidden="1">
      <c r="A46" s="215" t="s">
        <v>42</v>
      </c>
      <c r="B46" s="216"/>
      <c r="C46" s="105">
        <v>70</v>
      </c>
      <c r="D46" s="105">
        <v>0</v>
      </c>
      <c r="E46" s="107" t="s">
        <v>121</v>
      </c>
      <c r="F46" s="123">
        <v>863</v>
      </c>
      <c r="G46" s="118" t="s">
        <v>35</v>
      </c>
      <c r="H46" s="118" t="s">
        <v>50</v>
      </c>
      <c r="I46" s="118"/>
      <c r="J46" s="118"/>
      <c r="K46" s="118"/>
      <c r="L46" s="100">
        <f aca="true" t="shared" si="7" ref="L46:P48">L47</f>
        <v>0</v>
      </c>
      <c r="M46" s="100"/>
      <c r="N46" s="100"/>
      <c r="O46" s="100">
        <f t="shared" si="7"/>
        <v>0</v>
      </c>
      <c r="P46" s="100">
        <f t="shared" si="7"/>
        <v>0</v>
      </c>
    </row>
    <row r="47" spans="1:16" ht="15.75" customHeight="1" hidden="1">
      <c r="A47" s="219" t="s">
        <v>176</v>
      </c>
      <c r="B47" s="220"/>
      <c r="C47" s="52">
        <v>70</v>
      </c>
      <c r="D47" s="52">
        <v>0</v>
      </c>
      <c r="E47" s="108" t="s">
        <v>121</v>
      </c>
      <c r="F47" s="151">
        <v>863</v>
      </c>
      <c r="G47" s="112" t="s">
        <v>35</v>
      </c>
      <c r="H47" s="112" t="s">
        <v>50</v>
      </c>
      <c r="I47" s="144" t="s">
        <v>133</v>
      </c>
      <c r="J47" s="145" t="s">
        <v>134</v>
      </c>
      <c r="K47" s="112"/>
      <c r="L47" s="101">
        <f t="shared" si="7"/>
        <v>0</v>
      </c>
      <c r="M47" s="101"/>
      <c r="N47" s="101"/>
      <c r="O47" s="101">
        <f t="shared" si="7"/>
        <v>0</v>
      </c>
      <c r="P47" s="101">
        <f t="shared" si="7"/>
        <v>0</v>
      </c>
    </row>
    <row r="48" spans="1:16" ht="12.75" customHeight="1" hidden="1">
      <c r="A48" s="57"/>
      <c r="B48" s="56" t="s">
        <v>21</v>
      </c>
      <c r="C48" s="52">
        <v>70</v>
      </c>
      <c r="D48" s="52">
        <v>0</v>
      </c>
      <c r="E48" s="108" t="s">
        <v>121</v>
      </c>
      <c r="F48" s="151">
        <v>863</v>
      </c>
      <c r="G48" s="112" t="s">
        <v>35</v>
      </c>
      <c r="H48" s="112" t="s">
        <v>50</v>
      </c>
      <c r="I48" s="144" t="s">
        <v>133</v>
      </c>
      <c r="J48" s="145" t="s">
        <v>134</v>
      </c>
      <c r="K48" s="112" t="s">
        <v>22</v>
      </c>
      <c r="L48" s="101">
        <f t="shared" si="7"/>
        <v>0</v>
      </c>
      <c r="M48" s="101"/>
      <c r="N48" s="101"/>
      <c r="O48" s="101">
        <f t="shared" si="7"/>
        <v>0</v>
      </c>
      <c r="P48" s="101">
        <f t="shared" si="7"/>
        <v>0</v>
      </c>
    </row>
    <row r="49" spans="1:16" ht="15.75" customHeight="1" hidden="1">
      <c r="A49" s="57"/>
      <c r="B49" s="59" t="s">
        <v>24</v>
      </c>
      <c r="C49" s="52">
        <v>70</v>
      </c>
      <c r="D49" s="52">
        <v>0</v>
      </c>
      <c r="E49" s="108" t="s">
        <v>121</v>
      </c>
      <c r="F49" s="151">
        <v>863</v>
      </c>
      <c r="G49" s="112" t="s">
        <v>35</v>
      </c>
      <c r="H49" s="112" t="s">
        <v>50</v>
      </c>
      <c r="I49" s="144" t="s">
        <v>133</v>
      </c>
      <c r="J49" s="145" t="s">
        <v>134</v>
      </c>
      <c r="K49" s="112" t="s">
        <v>25</v>
      </c>
      <c r="L49" s="101">
        <v>0</v>
      </c>
      <c r="M49" s="101"/>
      <c r="N49" s="101"/>
      <c r="O49" s="101">
        <v>0</v>
      </c>
      <c r="P49" s="101">
        <v>0</v>
      </c>
    </row>
    <row r="50" spans="1:16" s="32" customFormat="1" ht="15.75" customHeight="1" hidden="1">
      <c r="A50" s="215" t="s">
        <v>43</v>
      </c>
      <c r="B50" s="216"/>
      <c r="C50" s="105">
        <v>63</v>
      </c>
      <c r="D50" s="105">
        <v>0</v>
      </c>
      <c r="E50" s="105">
        <v>11</v>
      </c>
      <c r="F50" s="129">
        <v>865</v>
      </c>
      <c r="G50" s="118" t="s">
        <v>35</v>
      </c>
      <c r="H50" s="118" t="s">
        <v>51</v>
      </c>
      <c r="I50" s="118"/>
      <c r="J50" s="118"/>
      <c r="K50" s="118"/>
      <c r="L50" s="100">
        <f>L54+L57</f>
        <v>53882</v>
      </c>
      <c r="M50" s="100">
        <f>M54+M57</f>
        <v>0</v>
      </c>
      <c r="N50" s="100">
        <f>N54+N57</f>
        <v>53882</v>
      </c>
      <c r="O50" s="100">
        <f>O54+O57+O51</f>
        <v>0</v>
      </c>
      <c r="P50" s="100">
        <f>P54+P57+P51</f>
        <v>0</v>
      </c>
    </row>
    <row r="51" spans="1:16" s="32" customFormat="1" ht="15.75" customHeight="1" hidden="1">
      <c r="A51" s="88"/>
      <c r="B51" s="164" t="s">
        <v>194</v>
      </c>
      <c r="C51" s="105"/>
      <c r="D51" s="105"/>
      <c r="E51" s="105"/>
      <c r="F51" s="143">
        <v>865</v>
      </c>
      <c r="G51" s="108" t="s">
        <v>35</v>
      </c>
      <c r="H51" s="108" t="s">
        <v>51</v>
      </c>
      <c r="I51" s="144" t="s">
        <v>138</v>
      </c>
      <c r="J51" s="145" t="s">
        <v>196</v>
      </c>
      <c r="K51" s="118"/>
      <c r="L51" s="100">
        <v>0</v>
      </c>
      <c r="M51" s="100"/>
      <c r="N51" s="100"/>
      <c r="O51" s="101">
        <f>O52</f>
        <v>0</v>
      </c>
      <c r="P51" s="101">
        <f>P52</f>
        <v>0</v>
      </c>
    </row>
    <row r="52" spans="1:16" s="32" customFormat="1" ht="15.75" customHeight="1" hidden="1">
      <c r="A52" s="88"/>
      <c r="B52" s="149" t="s">
        <v>21</v>
      </c>
      <c r="C52" s="52"/>
      <c r="D52" s="52"/>
      <c r="E52" s="52"/>
      <c r="F52" s="143">
        <v>865</v>
      </c>
      <c r="G52" s="108" t="s">
        <v>35</v>
      </c>
      <c r="H52" s="108" t="s">
        <v>51</v>
      </c>
      <c r="I52" s="144" t="s">
        <v>138</v>
      </c>
      <c r="J52" s="145" t="s">
        <v>196</v>
      </c>
      <c r="K52" s="112" t="s">
        <v>22</v>
      </c>
      <c r="L52" s="101">
        <v>0</v>
      </c>
      <c r="M52" s="101"/>
      <c r="N52" s="101"/>
      <c r="O52" s="101">
        <f>O53</f>
        <v>0</v>
      </c>
      <c r="P52" s="101">
        <f>P53</f>
        <v>0</v>
      </c>
    </row>
    <row r="53" spans="1:16" s="32" customFormat="1" ht="15.75" customHeight="1" hidden="1">
      <c r="A53" s="88"/>
      <c r="B53" s="174" t="s">
        <v>24</v>
      </c>
      <c r="C53" s="52"/>
      <c r="D53" s="52"/>
      <c r="E53" s="52"/>
      <c r="F53" s="143">
        <v>865</v>
      </c>
      <c r="G53" s="108" t="s">
        <v>35</v>
      </c>
      <c r="H53" s="108" t="s">
        <v>51</v>
      </c>
      <c r="I53" s="144" t="s">
        <v>138</v>
      </c>
      <c r="J53" s="145" t="s">
        <v>196</v>
      </c>
      <c r="K53" s="112" t="s">
        <v>25</v>
      </c>
      <c r="L53" s="101">
        <v>0</v>
      </c>
      <c r="M53" s="101"/>
      <c r="N53" s="101"/>
      <c r="O53" s="101"/>
      <c r="P53" s="101"/>
    </row>
    <row r="54" spans="1:16" ht="25.5" customHeight="1" hidden="1">
      <c r="A54" s="219" t="s">
        <v>250</v>
      </c>
      <c r="B54" s="220"/>
      <c r="C54" s="52">
        <v>63</v>
      </c>
      <c r="D54" s="52">
        <v>0</v>
      </c>
      <c r="E54" s="52">
        <v>11</v>
      </c>
      <c r="F54" s="143">
        <v>865</v>
      </c>
      <c r="G54" s="108" t="s">
        <v>35</v>
      </c>
      <c r="H54" s="108" t="s">
        <v>51</v>
      </c>
      <c r="I54" s="144" t="s">
        <v>138</v>
      </c>
      <c r="J54" s="145" t="s">
        <v>251</v>
      </c>
      <c r="K54" s="108"/>
      <c r="L54" s="101">
        <f aca="true" t="shared" si="8" ref="L54:P55">L55</f>
        <v>53382</v>
      </c>
      <c r="M54" s="101">
        <f t="shared" si="8"/>
        <v>0</v>
      </c>
      <c r="N54" s="101">
        <f t="shared" si="8"/>
        <v>53382</v>
      </c>
      <c r="O54" s="101">
        <f t="shared" si="8"/>
        <v>0</v>
      </c>
      <c r="P54" s="101">
        <f t="shared" si="8"/>
        <v>0</v>
      </c>
    </row>
    <row r="55" spans="1:16" ht="16.5" customHeight="1" hidden="1">
      <c r="A55" s="57"/>
      <c r="B55" s="59" t="s">
        <v>116</v>
      </c>
      <c r="C55" s="52">
        <v>63</v>
      </c>
      <c r="D55" s="52">
        <v>0</v>
      </c>
      <c r="E55" s="52">
        <v>11</v>
      </c>
      <c r="F55" s="143">
        <v>865</v>
      </c>
      <c r="G55" s="112" t="s">
        <v>35</v>
      </c>
      <c r="H55" s="108" t="s">
        <v>51</v>
      </c>
      <c r="I55" s="144" t="s">
        <v>138</v>
      </c>
      <c r="J55" s="145" t="s">
        <v>251</v>
      </c>
      <c r="K55" s="148" t="s">
        <v>19</v>
      </c>
      <c r="L55" s="101">
        <f t="shared" si="8"/>
        <v>53382</v>
      </c>
      <c r="M55" s="101">
        <f t="shared" si="8"/>
        <v>0</v>
      </c>
      <c r="N55" s="101">
        <f t="shared" si="8"/>
        <v>53382</v>
      </c>
      <c r="O55" s="101">
        <f t="shared" si="8"/>
        <v>0</v>
      </c>
      <c r="P55" s="101">
        <f t="shared" si="8"/>
        <v>0</v>
      </c>
    </row>
    <row r="56" spans="1:16" ht="15.75" customHeight="1" hidden="1">
      <c r="A56" s="57"/>
      <c r="B56" s="74" t="s">
        <v>78</v>
      </c>
      <c r="C56" s="52">
        <v>63</v>
      </c>
      <c r="D56" s="52">
        <v>0</v>
      </c>
      <c r="E56" s="52">
        <v>11</v>
      </c>
      <c r="F56" s="143">
        <v>865</v>
      </c>
      <c r="G56" s="112" t="s">
        <v>35</v>
      </c>
      <c r="H56" s="108" t="s">
        <v>51</v>
      </c>
      <c r="I56" s="144" t="s">
        <v>138</v>
      </c>
      <c r="J56" s="145" t="s">
        <v>251</v>
      </c>
      <c r="K56" s="148" t="s">
        <v>20</v>
      </c>
      <c r="L56" s="101">
        <v>53382</v>
      </c>
      <c r="M56" s="101"/>
      <c r="N56" s="101">
        <f>L56+M56</f>
        <v>53382</v>
      </c>
      <c r="O56" s="101"/>
      <c r="P56" s="101"/>
    </row>
    <row r="57" spans="1:16" ht="49.5" customHeight="1" hidden="1">
      <c r="A57" s="80" t="s">
        <v>224</v>
      </c>
      <c r="B57" s="80" t="s">
        <v>140</v>
      </c>
      <c r="C57" s="52">
        <v>63</v>
      </c>
      <c r="D57" s="52">
        <v>0</v>
      </c>
      <c r="E57" s="52">
        <v>16</v>
      </c>
      <c r="F57" s="143">
        <v>865</v>
      </c>
      <c r="G57" s="148" t="s">
        <v>35</v>
      </c>
      <c r="H57" s="148" t="s">
        <v>51</v>
      </c>
      <c r="I57" s="144" t="s">
        <v>225</v>
      </c>
      <c r="J57" s="145" t="s">
        <v>252</v>
      </c>
      <c r="K57" s="148"/>
      <c r="L57" s="101">
        <f aca="true" t="shared" si="9" ref="L57:P58">L58</f>
        <v>500</v>
      </c>
      <c r="M57" s="101">
        <f t="shared" si="9"/>
        <v>0</v>
      </c>
      <c r="N57" s="101">
        <f t="shared" si="9"/>
        <v>500</v>
      </c>
      <c r="O57" s="101">
        <f t="shared" si="9"/>
        <v>0</v>
      </c>
      <c r="P57" s="101">
        <f t="shared" si="9"/>
        <v>0</v>
      </c>
    </row>
    <row r="58" spans="1:16" ht="15" customHeight="1" hidden="1">
      <c r="A58" s="87" t="s">
        <v>116</v>
      </c>
      <c r="B58" s="87" t="s">
        <v>49</v>
      </c>
      <c r="C58" s="52">
        <v>63</v>
      </c>
      <c r="D58" s="52">
        <v>0</v>
      </c>
      <c r="E58" s="52">
        <v>16</v>
      </c>
      <c r="F58" s="143">
        <v>865</v>
      </c>
      <c r="G58" s="148" t="s">
        <v>35</v>
      </c>
      <c r="H58" s="148" t="s">
        <v>51</v>
      </c>
      <c r="I58" s="144" t="s">
        <v>225</v>
      </c>
      <c r="J58" s="145" t="s">
        <v>252</v>
      </c>
      <c r="K58" s="148" t="s">
        <v>37</v>
      </c>
      <c r="L58" s="101">
        <f t="shared" si="9"/>
        <v>500</v>
      </c>
      <c r="M58" s="101">
        <f t="shared" si="9"/>
        <v>0</v>
      </c>
      <c r="N58" s="101">
        <f t="shared" si="9"/>
        <v>500</v>
      </c>
      <c r="O58" s="101">
        <f t="shared" si="9"/>
        <v>0</v>
      </c>
      <c r="P58" s="101">
        <f t="shared" si="9"/>
        <v>0</v>
      </c>
    </row>
    <row r="59" spans="1:16" ht="15" customHeight="1" hidden="1">
      <c r="A59" s="46" t="s">
        <v>78</v>
      </c>
      <c r="B59" s="46" t="s">
        <v>58</v>
      </c>
      <c r="C59" s="52">
        <v>63</v>
      </c>
      <c r="D59" s="52">
        <v>0</v>
      </c>
      <c r="E59" s="52">
        <v>16</v>
      </c>
      <c r="F59" s="143">
        <v>865</v>
      </c>
      <c r="G59" s="148" t="s">
        <v>35</v>
      </c>
      <c r="H59" s="148" t="s">
        <v>51</v>
      </c>
      <c r="I59" s="144" t="s">
        <v>225</v>
      </c>
      <c r="J59" s="145" t="s">
        <v>252</v>
      </c>
      <c r="K59" s="148" t="s">
        <v>26</v>
      </c>
      <c r="L59" s="101">
        <v>500</v>
      </c>
      <c r="M59" s="101"/>
      <c r="N59" s="101">
        <f>L59+M59</f>
        <v>500</v>
      </c>
      <c r="O59" s="101"/>
      <c r="P59" s="101"/>
    </row>
    <row r="60" spans="1:16" s="31" customFormat="1" ht="14.25" customHeight="1" hidden="1">
      <c r="A60" s="152" t="s">
        <v>52</v>
      </c>
      <c r="B60" s="152" t="s">
        <v>52</v>
      </c>
      <c r="C60" s="105">
        <v>63</v>
      </c>
      <c r="D60" s="105">
        <v>0</v>
      </c>
      <c r="E60" s="105">
        <v>12</v>
      </c>
      <c r="F60" s="129">
        <v>865</v>
      </c>
      <c r="G60" s="118" t="s">
        <v>36</v>
      </c>
      <c r="H60" s="118"/>
      <c r="I60" s="118"/>
      <c r="J60" s="118"/>
      <c r="K60" s="118"/>
      <c r="L60" s="100">
        <f aca="true" t="shared" si="10" ref="L60:P61">L61</f>
        <v>80879</v>
      </c>
      <c r="M60" s="100">
        <f t="shared" si="10"/>
        <v>0</v>
      </c>
      <c r="N60" s="100">
        <f t="shared" si="10"/>
        <v>80879</v>
      </c>
      <c r="O60" s="100">
        <f t="shared" si="10"/>
        <v>0</v>
      </c>
      <c r="P60" s="100">
        <f t="shared" si="10"/>
        <v>0</v>
      </c>
    </row>
    <row r="61" spans="1:16" s="34" customFormat="1" ht="14.25" customHeight="1" hidden="1">
      <c r="A61" s="152" t="s">
        <v>53</v>
      </c>
      <c r="B61" s="152" t="s">
        <v>53</v>
      </c>
      <c r="C61" s="105">
        <v>63</v>
      </c>
      <c r="D61" s="105">
        <v>0</v>
      </c>
      <c r="E61" s="105">
        <v>12</v>
      </c>
      <c r="F61" s="129">
        <v>865</v>
      </c>
      <c r="G61" s="118" t="s">
        <v>36</v>
      </c>
      <c r="H61" s="118" t="s">
        <v>38</v>
      </c>
      <c r="I61" s="118"/>
      <c r="J61" s="118"/>
      <c r="K61" s="118"/>
      <c r="L61" s="100">
        <f t="shared" si="10"/>
        <v>80879</v>
      </c>
      <c r="M61" s="100">
        <f t="shared" si="10"/>
        <v>0</v>
      </c>
      <c r="N61" s="100">
        <f t="shared" si="10"/>
        <v>80879</v>
      </c>
      <c r="O61" s="100">
        <f t="shared" si="10"/>
        <v>0</v>
      </c>
      <c r="P61" s="100">
        <f t="shared" si="10"/>
        <v>0</v>
      </c>
    </row>
    <row r="62" spans="1:16" s="33" customFormat="1" ht="26.25" customHeight="1" hidden="1">
      <c r="A62" s="149" t="s">
        <v>81</v>
      </c>
      <c r="B62" s="149" t="s">
        <v>175</v>
      </c>
      <c r="C62" s="52">
        <v>63</v>
      </c>
      <c r="D62" s="52">
        <v>0</v>
      </c>
      <c r="E62" s="52">
        <v>12</v>
      </c>
      <c r="F62" s="143">
        <v>865</v>
      </c>
      <c r="G62" s="112" t="s">
        <v>36</v>
      </c>
      <c r="H62" s="112" t="s">
        <v>38</v>
      </c>
      <c r="I62" s="112" t="s">
        <v>125</v>
      </c>
      <c r="J62" s="145" t="s">
        <v>143</v>
      </c>
      <c r="K62" s="112"/>
      <c r="L62" s="101">
        <f>L63+L65</f>
        <v>80879</v>
      </c>
      <c r="M62" s="101">
        <f>M63+M65</f>
        <v>0</v>
      </c>
      <c r="N62" s="101">
        <f>N63+N65</f>
        <v>80879</v>
      </c>
      <c r="O62" s="101">
        <f>O63+O65</f>
        <v>0</v>
      </c>
      <c r="P62" s="101">
        <f>P63+P65</f>
        <v>0</v>
      </c>
    </row>
    <row r="63" spans="1:16" ht="61.5" customHeight="1" hidden="1">
      <c r="A63" s="61"/>
      <c r="B63" s="45" t="s">
        <v>73</v>
      </c>
      <c r="C63" s="52">
        <v>63</v>
      </c>
      <c r="D63" s="52">
        <v>0</v>
      </c>
      <c r="E63" s="52">
        <v>12</v>
      </c>
      <c r="F63" s="143">
        <v>865</v>
      </c>
      <c r="G63" s="112" t="s">
        <v>36</v>
      </c>
      <c r="H63" s="112" t="s">
        <v>38</v>
      </c>
      <c r="I63" s="112" t="s">
        <v>125</v>
      </c>
      <c r="J63" s="145" t="s">
        <v>253</v>
      </c>
      <c r="K63" s="112" t="s">
        <v>17</v>
      </c>
      <c r="L63" s="101">
        <f>L64</f>
        <v>79700</v>
      </c>
      <c r="M63" s="101">
        <f>M64</f>
        <v>0</v>
      </c>
      <c r="N63" s="101">
        <f>N64</f>
        <v>79700</v>
      </c>
      <c r="O63" s="101">
        <f>O64</f>
        <v>0</v>
      </c>
      <c r="P63" s="101">
        <f>P64</f>
        <v>0</v>
      </c>
    </row>
    <row r="64" spans="1:16" ht="27" customHeight="1" hidden="1">
      <c r="A64" s="57"/>
      <c r="B64" s="45" t="s">
        <v>76</v>
      </c>
      <c r="C64" s="52">
        <v>63</v>
      </c>
      <c r="D64" s="52">
        <v>0</v>
      </c>
      <c r="E64" s="52">
        <v>12</v>
      </c>
      <c r="F64" s="143">
        <v>865</v>
      </c>
      <c r="G64" s="112" t="s">
        <v>36</v>
      </c>
      <c r="H64" s="112" t="s">
        <v>38</v>
      </c>
      <c r="I64" s="112" t="s">
        <v>125</v>
      </c>
      <c r="J64" s="145" t="s">
        <v>253</v>
      </c>
      <c r="K64" s="112" t="s">
        <v>18</v>
      </c>
      <c r="L64" s="101">
        <v>79700</v>
      </c>
      <c r="M64" s="101"/>
      <c r="N64" s="101">
        <f>L64+M64</f>
        <v>79700</v>
      </c>
      <c r="O64" s="101"/>
      <c r="P64" s="101"/>
    </row>
    <row r="65" spans="1:16" ht="27" customHeight="1" hidden="1">
      <c r="A65" s="57"/>
      <c r="B65" s="87" t="s">
        <v>116</v>
      </c>
      <c r="C65" s="52">
        <v>63</v>
      </c>
      <c r="D65" s="52">
        <v>0</v>
      </c>
      <c r="E65" s="52">
        <v>12</v>
      </c>
      <c r="F65" s="143">
        <v>865</v>
      </c>
      <c r="G65" s="112" t="s">
        <v>36</v>
      </c>
      <c r="H65" s="112" t="s">
        <v>38</v>
      </c>
      <c r="I65" s="112" t="s">
        <v>125</v>
      </c>
      <c r="J65" s="145" t="s">
        <v>253</v>
      </c>
      <c r="K65" s="112" t="s">
        <v>19</v>
      </c>
      <c r="L65" s="101">
        <f>L66</f>
        <v>1179</v>
      </c>
      <c r="M65" s="101">
        <f>M66</f>
        <v>0</v>
      </c>
      <c r="N65" s="101">
        <f>N66</f>
        <v>1179</v>
      </c>
      <c r="O65" s="101">
        <f>O66</f>
        <v>0</v>
      </c>
      <c r="P65" s="101">
        <f>P66</f>
        <v>0</v>
      </c>
    </row>
    <row r="66" spans="1:16" ht="27" customHeight="1" hidden="1">
      <c r="A66" s="57"/>
      <c r="B66" s="46" t="s">
        <v>78</v>
      </c>
      <c r="C66" s="52">
        <v>63</v>
      </c>
      <c r="D66" s="52">
        <v>0</v>
      </c>
      <c r="E66" s="52">
        <v>12</v>
      </c>
      <c r="F66" s="143">
        <v>865</v>
      </c>
      <c r="G66" s="112" t="s">
        <v>36</v>
      </c>
      <c r="H66" s="112" t="s">
        <v>38</v>
      </c>
      <c r="I66" s="112" t="s">
        <v>125</v>
      </c>
      <c r="J66" s="145" t="s">
        <v>253</v>
      </c>
      <c r="K66" s="112" t="s">
        <v>20</v>
      </c>
      <c r="L66" s="101">
        <v>1179</v>
      </c>
      <c r="M66" s="101"/>
      <c r="N66" s="101">
        <f>L66+M66</f>
        <v>1179</v>
      </c>
      <c r="O66" s="101"/>
      <c r="P66" s="101"/>
    </row>
    <row r="67" spans="1:16" s="31" customFormat="1" ht="26.25" customHeight="1" hidden="1">
      <c r="A67" s="152" t="s">
        <v>44</v>
      </c>
      <c r="B67" s="154" t="s">
        <v>44</v>
      </c>
      <c r="C67" s="105">
        <v>63</v>
      </c>
      <c r="D67" s="105">
        <v>0</v>
      </c>
      <c r="E67" s="105">
        <v>13</v>
      </c>
      <c r="F67" s="129">
        <v>865</v>
      </c>
      <c r="G67" s="118" t="s">
        <v>38</v>
      </c>
      <c r="H67" s="118"/>
      <c r="I67" s="118"/>
      <c r="J67" s="118"/>
      <c r="K67" s="118"/>
      <c r="L67" s="100">
        <f aca="true" t="shared" si="11" ref="L67:P68">L68</f>
        <v>10000</v>
      </c>
      <c r="M67" s="100">
        <f t="shared" si="11"/>
        <v>0</v>
      </c>
      <c r="N67" s="100">
        <f t="shared" si="11"/>
        <v>10000</v>
      </c>
      <c r="O67" s="100">
        <f t="shared" si="11"/>
        <v>0</v>
      </c>
      <c r="P67" s="100">
        <f t="shared" si="11"/>
        <v>0</v>
      </c>
    </row>
    <row r="68" spans="1:16" s="32" customFormat="1" ht="14.25" customHeight="1" hidden="1">
      <c r="A68" s="152" t="s">
        <v>55</v>
      </c>
      <c r="B68" s="154" t="s">
        <v>55</v>
      </c>
      <c r="C68" s="105">
        <v>63</v>
      </c>
      <c r="D68" s="105">
        <v>0</v>
      </c>
      <c r="E68" s="105">
        <v>13</v>
      </c>
      <c r="F68" s="129">
        <v>865</v>
      </c>
      <c r="G68" s="118" t="s">
        <v>38</v>
      </c>
      <c r="H68" s="107" t="s">
        <v>48</v>
      </c>
      <c r="I68" s="107"/>
      <c r="J68" s="108"/>
      <c r="K68" s="112"/>
      <c r="L68" s="100">
        <f t="shared" si="11"/>
        <v>10000</v>
      </c>
      <c r="M68" s="100">
        <f t="shared" si="11"/>
        <v>0</v>
      </c>
      <c r="N68" s="100">
        <f t="shared" si="11"/>
        <v>10000</v>
      </c>
      <c r="O68" s="100">
        <f t="shared" si="11"/>
        <v>0</v>
      </c>
      <c r="P68" s="100">
        <f t="shared" si="11"/>
        <v>0</v>
      </c>
    </row>
    <row r="69" spans="1:16" ht="15" customHeight="1" hidden="1">
      <c r="A69" s="149" t="s">
        <v>82</v>
      </c>
      <c r="B69" s="149" t="s">
        <v>82</v>
      </c>
      <c r="C69" s="52">
        <v>63</v>
      </c>
      <c r="D69" s="52">
        <v>0</v>
      </c>
      <c r="E69" s="52">
        <v>13</v>
      </c>
      <c r="F69" s="143">
        <v>865</v>
      </c>
      <c r="G69" s="112" t="s">
        <v>38</v>
      </c>
      <c r="H69" s="112" t="s">
        <v>48</v>
      </c>
      <c r="I69" s="108" t="s">
        <v>144</v>
      </c>
      <c r="J69" s="145" t="s">
        <v>254</v>
      </c>
      <c r="K69" s="112"/>
      <c r="L69" s="101">
        <f aca="true" t="shared" si="12" ref="L69:P70">L70</f>
        <v>10000</v>
      </c>
      <c r="M69" s="101">
        <f t="shared" si="12"/>
        <v>0</v>
      </c>
      <c r="N69" s="101">
        <f t="shared" si="12"/>
        <v>10000</v>
      </c>
      <c r="O69" s="101">
        <f t="shared" si="12"/>
        <v>0</v>
      </c>
      <c r="P69" s="101">
        <f t="shared" si="12"/>
        <v>0</v>
      </c>
    </row>
    <row r="70" spans="1:16" ht="26.25" customHeight="1" hidden="1">
      <c r="A70" s="63"/>
      <c r="B70" s="87" t="s">
        <v>116</v>
      </c>
      <c r="C70" s="52">
        <v>63</v>
      </c>
      <c r="D70" s="52">
        <v>0</v>
      </c>
      <c r="E70" s="52">
        <v>13</v>
      </c>
      <c r="F70" s="143">
        <v>865</v>
      </c>
      <c r="G70" s="112" t="s">
        <v>38</v>
      </c>
      <c r="H70" s="108" t="s">
        <v>48</v>
      </c>
      <c r="I70" s="108" t="s">
        <v>144</v>
      </c>
      <c r="J70" s="145" t="s">
        <v>254</v>
      </c>
      <c r="K70" s="112" t="s">
        <v>19</v>
      </c>
      <c r="L70" s="101">
        <f t="shared" si="12"/>
        <v>10000</v>
      </c>
      <c r="M70" s="101">
        <f t="shared" si="12"/>
        <v>0</v>
      </c>
      <c r="N70" s="101">
        <f t="shared" si="12"/>
        <v>10000</v>
      </c>
      <c r="O70" s="101">
        <f t="shared" si="12"/>
        <v>0</v>
      </c>
      <c r="P70" s="101">
        <f t="shared" si="12"/>
        <v>0</v>
      </c>
    </row>
    <row r="71" spans="1:16" ht="26.25" customHeight="1" hidden="1">
      <c r="A71" s="64"/>
      <c r="B71" s="72" t="s">
        <v>78</v>
      </c>
      <c r="C71" s="52">
        <v>63</v>
      </c>
      <c r="D71" s="52">
        <v>0</v>
      </c>
      <c r="E71" s="52">
        <v>13</v>
      </c>
      <c r="F71" s="143">
        <v>865</v>
      </c>
      <c r="G71" s="112" t="s">
        <v>38</v>
      </c>
      <c r="H71" s="108" t="s">
        <v>48</v>
      </c>
      <c r="I71" s="108" t="s">
        <v>144</v>
      </c>
      <c r="J71" s="145" t="s">
        <v>254</v>
      </c>
      <c r="K71" s="112" t="s">
        <v>20</v>
      </c>
      <c r="L71" s="101">
        <v>10000</v>
      </c>
      <c r="M71" s="101"/>
      <c r="N71" s="101">
        <f>L71+M71</f>
        <v>10000</v>
      </c>
      <c r="O71" s="101"/>
      <c r="P71" s="101"/>
    </row>
    <row r="72" spans="1:16" s="31" customFormat="1" ht="15.75" customHeight="1" hidden="1">
      <c r="A72" s="233" t="s">
        <v>101</v>
      </c>
      <c r="B72" s="233"/>
      <c r="C72" s="105">
        <v>63</v>
      </c>
      <c r="D72" s="105">
        <v>0</v>
      </c>
      <c r="E72" s="105">
        <v>14</v>
      </c>
      <c r="F72" s="129">
        <v>865</v>
      </c>
      <c r="G72" s="118" t="s">
        <v>40</v>
      </c>
      <c r="H72" s="142"/>
      <c r="I72" s="142"/>
      <c r="J72" s="142"/>
      <c r="K72" s="142"/>
      <c r="L72" s="100">
        <f aca="true" t="shared" si="13" ref="L72:P73">L73</f>
        <v>1438133.75</v>
      </c>
      <c r="M72" s="100">
        <f t="shared" si="13"/>
        <v>0</v>
      </c>
      <c r="N72" s="100">
        <f t="shared" si="13"/>
        <v>1438133.75</v>
      </c>
      <c r="O72" s="100">
        <f t="shared" si="13"/>
        <v>0</v>
      </c>
      <c r="P72" s="100">
        <f t="shared" si="13"/>
        <v>0</v>
      </c>
    </row>
    <row r="73" spans="1:16" s="32" customFormat="1" ht="16.5" customHeight="1" hidden="1">
      <c r="A73" s="234" t="s">
        <v>102</v>
      </c>
      <c r="B73" s="235"/>
      <c r="C73" s="105">
        <v>63</v>
      </c>
      <c r="D73" s="105">
        <v>0</v>
      </c>
      <c r="E73" s="105">
        <v>14</v>
      </c>
      <c r="F73" s="129">
        <v>865</v>
      </c>
      <c r="G73" s="118" t="s">
        <v>40</v>
      </c>
      <c r="H73" s="118" t="s">
        <v>103</v>
      </c>
      <c r="I73" s="118"/>
      <c r="J73" s="118"/>
      <c r="K73" s="118"/>
      <c r="L73" s="100">
        <f t="shared" si="13"/>
        <v>1438133.75</v>
      </c>
      <c r="M73" s="100">
        <f t="shared" si="13"/>
        <v>0</v>
      </c>
      <c r="N73" s="100">
        <f t="shared" si="13"/>
        <v>1438133.75</v>
      </c>
      <c r="O73" s="100">
        <f t="shared" si="13"/>
        <v>0</v>
      </c>
      <c r="P73" s="100">
        <f t="shared" si="13"/>
        <v>0</v>
      </c>
    </row>
    <row r="74" spans="1:16" ht="184.5" customHeight="1" hidden="1">
      <c r="A74" s="221" t="s">
        <v>148</v>
      </c>
      <c r="B74" s="222"/>
      <c r="C74" s="156">
        <v>63</v>
      </c>
      <c r="D74" s="156">
        <v>0</v>
      </c>
      <c r="E74" s="156">
        <v>14</v>
      </c>
      <c r="F74" s="143">
        <v>865</v>
      </c>
      <c r="G74" s="148" t="s">
        <v>40</v>
      </c>
      <c r="H74" s="148" t="s">
        <v>103</v>
      </c>
      <c r="I74" s="148" t="s">
        <v>146</v>
      </c>
      <c r="J74" s="145" t="s">
        <v>255</v>
      </c>
      <c r="K74" s="112"/>
      <c r="L74" s="101">
        <f aca="true" t="shared" si="14" ref="L74:P75">L75</f>
        <v>1438133.75</v>
      </c>
      <c r="M74" s="101">
        <f t="shared" si="14"/>
        <v>0</v>
      </c>
      <c r="N74" s="101">
        <f t="shared" si="14"/>
        <v>1438133.75</v>
      </c>
      <c r="O74" s="101">
        <f t="shared" si="14"/>
        <v>0</v>
      </c>
      <c r="P74" s="101">
        <f t="shared" si="14"/>
        <v>0</v>
      </c>
    </row>
    <row r="75" spans="1:16" ht="26.25" customHeight="1" hidden="1">
      <c r="A75" s="78"/>
      <c r="B75" s="87" t="s">
        <v>116</v>
      </c>
      <c r="C75" s="156">
        <v>63</v>
      </c>
      <c r="D75" s="156">
        <v>0</v>
      </c>
      <c r="E75" s="156">
        <v>14</v>
      </c>
      <c r="F75" s="143">
        <v>865</v>
      </c>
      <c r="G75" s="148" t="s">
        <v>40</v>
      </c>
      <c r="H75" s="148" t="s">
        <v>103</v>
      </c>
      <c r="I75" s="148" t="s">
        <v>146</v>
      </c>
      <c r="J75" s="145" t="s">
        <v>255</v>
      </c>
      <c r="K75" s="112" t="s">
        <v>19</v>
      </c>
      <c r="L75" s="101">
        <f t="shared" si="14"/>
        <v>1438133.75</v>
      </c>
      <c r="M75" s="101">
        <f t="shared" si="14"/>
        <v>0</v>
      </c>
      <c r="N75" s="101">
        <f t="shared" si="14"/>
        <v>1438133.75</v>
      </c>
      <c r="O75" s="101">
        <f t="shared" si="14"/>
        <v>0</v>
      </c>
      <c r="P75" s="101">
        <f t="shared" si="14"/>
        <v>0</v>
      </c>
    </row>
    <row r="76" spans="1:16" ht="26.25" customHeight="1" hidden="1">
      <c r="A76" s="78"/>
      <c r="B76" s="72" t="s">
        <v>78</v>
      </c>
      <c r="C76" s="156">
        <v>63</v>
      </c>
      <c r="D76" s="156">
        <v>0</v>
      </c>
      <c r="E76" s="156">
        <v>14</v>
      </c>
      <c r="F76" s="143">
        <v>865</v>
      </c>
      <c r="G76" s="148" t="s">
        <v>40</v>
      </c>
      <c r="H76" s="148" t="s">
        <v>103</v>
      </c>
      <c r="I76" s="148" t="s">
        <v>146</v>
      </c>
      <c r="J76" s="145" t="s">
        <v>255</v>
      </c>
      <c r="K76" s="112" t="s">
        <v>20</v>
      </c>
      <c r="L76" s="101">
        <v>1438133.75</v>
      </c>
      <c r="M76" s="101"/>
      <c r="N76" s="101">
        <f>L76+M76</f>
        <v>1438133.75</v>
      </c>
      <c r="O76" s="101"/>
      <c r="P76" s="101"/>
    </row>
    <row r="77" spans="1:16" s="47" customFormat="1" ht="15.75" customHeight="1">
      <c r="A77" s="223" t="s">
        <v>45</v>
      </c>
      <c r="B77" s="224"/>
      <c r="C77" s="105">
        <v>63</v>
      </c>
      <c r="D77" s="105">
        <v>0</v>
      </c>
      <c r="E77" s="105">
        <v>15</v>
      </c>
      <c r="F77" s="129">
        <v>865</v>
      </c>
      <c r="G77" s="124" t="s">
        <v>41</v>
      </c>
      <c r="H77" s="124"/>
      <c r="I77" s="124"/>
      <c r="J77" s="124"/>
      <c r="K77" s="124"/>
      <c r="L77" s="103">
        <f>L78+L82</f>
        <v>138629</v>
      </c>
      <c r="M77" s="103">
        <f>M78+M82</f>
        <v>267754</v>
      </c>
      <c r="N77" s="103">
        <f>N78+N82</f>
        <v>406383</v>
      </c>
      <c r="O77" s="103">
        <f>O78+O82</f>
        <v>0</v>
      </c>
      <c r="P77" s="103">
        <f>P78+P82</f>
        <v>0</v>
      </c>
    </row>
    <row r="78" spans="1:16" s="47" customFormat="1" ht="15" customHeight="1" hidden="1">
      <c r="A78" s="223" t="s">
        <v>56</v>
      </c>
      <c r="B78" s="224"/>
      <c r="C78" s="105">
        <v>63</v>
      </c>
      <c r="D78" s="105">
        <v>0</v>
      </c>
      <c r="E78" s="105">
        <v>15</v>
      </c>
      <c r="F78" s="129">
        <v>865</v>
      </c>
      <c r="G78" s="124" t="s">
        <v>41</v>
      </c>
      <c r="H78" s="124" t="s">
        <v>35</v>
      </c>
      <c r="I78" s="124"/>
      <c r="J78" s="144"/>
      <c r="K78" s="157"/>
      <c r="L78" s="103">
        <f>L79</f>
        <v>300</v>
      </c>
      <c r="M78" s="103">
        <f>M79</f>
        <v>0</v>
      </c>
      <c r="N78" s="103">
        <f>N79</f>
        <v>300</v>
      </c>
      <c r="O78" s="103">
        <f>O79</f>
        <v>0</v>
      </c>
      <c r="P78" s="103">
        <f>P79</f>
        <v>0</v>
      </c>
    </row>
    <row r="79" spans="1:16" s="48" customFormat="1" ht="51" customHeight="1" hidden="1">
      <c r="A79" s="225" t="s">
        <v>149</v>
      </c>
      <c r="B79" s="226"/>
      <c r="C79" s="52">
        <v>63</v>
      </c>
      <c r="D79" s="52">
        <v>0</v>
      </c>
      <c r="E79" s="52">
        <v>15</v>
      </c>
      <c r="F79" s="143">
        <v>865</v>
      </c>
      <c r="G79" s="144" t="s">
        <v>41</v>
      </c>
      <c r="H79" s="144" t="s">
        <v>35</v>
      </c>
      <c r="I79" s="148" t="s">
        <v>150</v>
      </c>
      <c r="J79" s="145" t="s">
        <v>256</v>
      </c>
      <c r="K79" s="144"/>
      <c r="L79" s="104">
        <f aca="true" t="shared" si="15" ref="L79:P80">L80</f>
        <v>300</v>
      </c>
      <c r="M79" s="104">
        <f t="shared" si="15"/>
        <v>0</v>
      </c>
      <c r="N79" s="104">
        <f t="shared" si="15"/>
        <v>300</v>
      </c>
      <c r="O79" s="104">
        <f t="shared" si="15"/>
        <v>0</v>
      </c>
      <c r="P79" s="104">
        <f t="shared" si="15"/>
        <v>0</v>
      </c>
    </row>
    <row r="80" spans="1:16" s="48" customFormat="1" ht="26.25" customHeight="1" hidden="1">
      <c r="A80" s="45"/>
      <c r="B80" s="87" t="s">
        <v>116</v>
      </c>
      <c r="C80" s="52">
        <v>63</v>
      </c>
      <c r="D80" s="52">
        <v>0</v>
      </c>
      <c r="E80" s="52">
        <v>15</v>
      </c>
      <c r="F80" s="143">
        <v>865</v>
      </c>
      <c r="G80" s="144" t="s">
        <v>41</v>
      </c>
      <c r="H80" s="144" t="s">
        <v>35</v>
      </c>
      <c r="I80" s="148" t="s">
        <v>150</v>
      </c>
      <c r="J80" s="145" t="s">
        <v>256</v>
      </c>
      <c r="K80" s="144" t="s">
        <v>19</v>
      </c>
      <c r="L80" s="104">
        <f t="shared" si="15"/>
        <v>300</v>
      </c>
      <c r="M80" s="104">
        <f t="shared" si="15"/>
        <v>0</v>
      </c>
      <c r="N80" s="104">
        <f t="shared" si="15"/>
        <v>300</v>
      </c>
      <c r="O80" s="104">
        <f t="shared" si="15"/>
        <v>0</v>
      </c>
      <c r="P80" s="104">
        <f t="shared" si="15"/>
        <v>0</v>
      </c>
    </row>
    <row r="81" spans="1:16" s="48" customFormat="1" ht="26.25" customHeight="1" hidden="1">
      <c r="A81" s="45"/>
      <c r="B81" s="46" t="s">
        <v>78</v>
      </c>
      <c r="C81" s="52">
        <v>63</v>
      </c>
      <c r="D81" s="52">
        <v>0</v>
      </c>
      <c r="E81" s="52">
        <v>15</v>
      </c>
      <c r="F81" s="143">
        <v>865</v>
      </c>
      <c r="G81" s="144" t="s">
        <v>41</v>
      </c>
      <c r="H81" s="144" t="s">
        <v>35</v>
      </c>
      <c r="I81" s="148" t="s">
        <v>150</v>
      </c>
      <c r="J81" s="145" t="s">
        <v>256</v>
      </c>
      <c r="K81" s="144" t="s">
        <v>20</v>
      </c>
      <c r="L81" s="104">
        <v>300</v>
      </c>
      <c r="M81" s="104"/>
      <c r="N81" s="104">
        <f>L81+M81</f>
        <v>300</v>
      </c>
      <c r="O81" s="104"/>
      <c r="P81" s="104"/>
    </row>
    <row r="82" spans="1:16" s="49" customFormat="1" ht="15" customHeight="1">
      <c r="A82" s="217" t="s">
        <v>57</v>
      </c>
      <c r="B82" s="218"/>
      <c r="C82" s="105">
        <v>63</v>
      </c>
      <c r="D82" s="105">
        <v>0</v>
      </c>
      <c r="E82" s="105">
        <v>15</v>
      </c>
      <c r="F82" s="129">
        <v>865</v>
      </c>
      <c r="G82" s="124" t="s">
        <v>41</v>
      </c>
      <c r="H82" s="124" t="s">
        <v>38</v>
      </c>
      <c r="I82" s="124"/>
      <c r="J82" s="124"/>
      <c r="K82" s="124"/>
      <c r="L82" s="103">
        <f>L83+L89+L92+L86+L95</f>
        <v>138329</v>
      </c>
      <c r="M82" s="103">
        <f>M83+M89+M92+M86+M95</f>
        <v>267754</v>
      </c>
      <c r="N82" s="103">
        <f>N83+N89+N92+N86+N95</f>
        <v>406083</v>
      </c>
      <c r="O82" s="103">
        <f>O83+O89+O92+O86+O95</f>
        <v>0</v>
      </c>
      <c r="P82" s="103">
        <f>P83+P89+P92+P86+P95</f>
        <v>0</v>
      </c>
    </row>
    <row r="83" spans="1:16" s="48" customFormat="1" ht="15" customHeight="1" hidden="1">
      <c r="A83" s="219" t="s">
        <v>152</v>
      </c>
      <c r="B83" s="220"/>
      <c r="C83" s="52">
        <v>63</v>
      </c>
      <c r="D83" s="52">
        <v>0</v>
      </c>
      <c r="E83" s="52">
        <v>15</v>
      </c>
      <c r="F83" s="143">
        <v>865</v>
      </c>
      <c r="G83" s="144" t="s">
        <v>41</v>
      </c>
      <c r="H83" s="144" t="s">
        <v>38</v>
      </c>
      <c r="I83" s="148" t="s">
        <v>153</v>
      </c>
      <c r="J83" s="145" t="s">
        <v>257</v>
      </c>
      <c r="K83" s="144"/>
      <c r="L83" s="104">
        <f aca="true" t="shared" si="16" ref="L83:P84">L84</f>
        <v>42200</v>
      </c>
      <c r="M83" s="104">
        <f t="shared" si="16"/>
        <v>0</v>
      </c>
      <c r="N83" s="104">
        <f t="shared" si="16"/>
        <v>42200</v>
      </c>
      <c r="O83" s="104">
        <f t="shared" si="16"/>
        <v>0</v>
      </c>
      <c r="P83" s="104">
        <f t="shared" si="16"/>
        <v>0</v>
      </c>
    </row>
    <row r="84" spans="1:16" s="48" customFormat="1" ht="26.25" customHeight="1" hidden="1">
      <c r="A84" s="57"/>
      <c r="B84" s="87" t="s">
        <v>116</v>
      </c>
      <c r="C84" s="52">
        <v>63</v>
      </c>
      <c r="D84" s="52">
        <v>0</v>
      </c>
      <c r="E84" s="52">
        <v>15</v>
      </c>
      <c r="F84" s="143">
        <v>865</v>
      </c>
      <c r="G84" s="144" t="s">
        <v>41</v>
      </c>
      <c r="H84" s="144" t="s">
        <v>38</v>
      </c>
      <c r="I84" s="148" t="s">
        <v>153</v>
      </c>
      <c r="J84" s="145" t="s">
        <v>257</v>
      </c>
      <c r="K84" s="144" t="s">
        <v>19</v>
      </c>
      <c r="L84" s="104">
        <f t="shared" si="16"/>
        <v>42200</v>
      </c>
      <c r="M84" s="104">
        <f t="shared" si="16"/>
        <v>0</v>
      </c>
      <c r="N84" s="104">
        <f t="shared" si="16"/>
        <v>42200</v>
      </c>
      <c r="O84" s="104">
        <f t="shared" si="16"/>
        <v>0</v>
      </c>
      <c r="P84" s="104">
        <f t="shared" si="16"/>
        <v>0</v>
      </c>
    </row>
    <row r="85" spans="1:16" s="48" customFormat="1" ht="27" customHeight="1" hidden="1">
      <c r="A85" s="57"/>
      <c r="B85" s="46" t="s">
        <v>78</v>
      </c>
      <c r="C85" s="52">
        <v>63</v>
      </c>
      <c r="D85" s="52">
        <v>0</v>
      </c>
      <c r="E85" s="52">
        <v>15</v>
      </c>
      <c r="F85" s="143">
        <v>865</v>
      </c>
      <c r="G85" s="144" t="s">
        <v>41</v>
      </c>
      <c r="H85" s="144" t="s">
        <v>38</v>
      </c>
      <c r="I85" s="148" t="s">
        <v>153</v>
      </c>
      <c r="J85" s="145" t="s">
        <v>257</v>
      </c>
      <c r="K85" s="144" t="s">
        <v>20</v>
      </c>
      <c r="L85" s="104">
        <v>42200</v>
      </c>
      <c r="M85" s="104"/>
      <c r="N85" s="104">
        <f>L85+M85</f>
        <v>42200</v>
      </c>
      <c r="O85" s="104"/>
      <c r="P85" s="104"/>
    </row>
    <row r="86" spans="1:16" s="48" customFormat="1" ht="16.5" customHeight="1" hidden="1">
      <c r="A86" s="65"/>
      <c r="B86" s="193" t="s">
        <v>258</v>
      </c>
      <c r="C86" s="52"/>
      <c r="D86" s="52"/>
      <c r="E86" s="52"/>
      <c r="F86" s="143">
        <v>865</v>
      </c>
      <c r="G86" s="144" t="s">
        <v>41</v>
      </c>
      <c r="H86" s="144" t="s">
        <v>38</v>
      </c>
      <c r="I86" s="144"/>
      <c r="J86" s="144" t="s">
        <v>260</v>
      </c>
      <c r="K86" s="144"/>
      <c r="L86" s="104">
        <f aca="true" t="shared" si="17" ref="L86:P87">L87</f>
        <v>10000</v>
      </c>
      <c r="M86" s="104">
        <f t="shared" si="17"/>
        <v>0</v>
      </c>
      <c r="N86" s="104">
        <f t="shared" si="17"/>
        <v>10000</v>
      </c>
      <c r="O86" s="104">
        <f t="shared" si="17"/>
        <v>0</v>
      </c>
      <c r="P86" s="104">
        <f t="shared" si="17"/>
        <v>0</v>
      </c>
    </row>
    <row r="87" spans="1:16" s="48" customFormat="1" ht="25.5" customHeight="1" hidden="1">
      <c r="A87" s="65"/>
      <c r="B87" s="46" t="s">
        <v>259</v>
      </c>
      <c r="C87" s="52"/>
      <c r="D87" s="52"/>
      <c r="E87" s="52"/>
      <c r="F87" s="143">
        <v>865</v>
      </c>
      <c r="G87" s="144" t="s">
        <v>41</v>
      </c>
      <c r="H87" s="144" t="s">
        <v>38</v>
      </c>
      <c r="I87" s="144"/>
      <c r="J87" s="144" t="s">
        <v>260</v>
      </c>
      <c r="K87" s="144" t="s">
        <v>19</v>
      </c>
      <c r="L87" s="104">
        <f t="shared" si="17"/>
        <v>10000</v>
      </c>
      <c r="M87" s="104">
        <f t="shared" si="17"/>
        <v>0</v>
      </c>
      <c r="N87" s="104">
        <f t="shared" si="17"/>
        <v>10000</v>
      </c>
      <c r="O87" s="104">
        <f t="shared" si="17"/>
        <v>0</v>
      </c>
      <c r="P87" s="104">
        <f t="shared" si="17"/>
        <v>0</v>
      </c>
    </row>
    <row r="88" spans="1:16" s="48" customFormat="1" ht="27" customHeight="1" hidden="1">
      <c r="A88" s="65"/>
      <c r="B88" s="46" t="s">
        <v>78</v>
      </c>
      <c r="C88" s="52"/>
      <c r="D88" s="52"/>
      <c r="E88" s="52"/>
      <c r="F88" s="143">
        <v>865</v>
      </c>
      <c r="G88" s="144" t="s">
        <v>41</v>
      </c>
      <c r="H88" s="144" t="s">
        <v>38</v>
      </c>
      <c r="I88" s="144"/>
      <c r="J88" s="144" t="s">
        <v>260</v>
      </c>
      <c r="K88" s="144" t="s">
        <v>20</v>
      </c>
      <c r="L88" s="104">
        <v>10000</v>
      </c>
      <c r="M88" s="104"/>
      <c r="N88" s="104">
        <f>L88+M88</f>
        <v>10000</v>
      </c>
      <c r="O88" s="104"/>
      <c r="P88" s="104"/>
    </row>
    <row r="89" spans="1:16" s="48" customFormat="1" ht="15" customHeight="1" hidden="1">
      <c r="A89" s="219" t="s">
        <v>83</v>
      </c>
      <c r="B89" s="220"/>
      <c r="C89" s="52">
        <v>63</v>
      </c>
      <c r="D89" s="52">
        <v>0</v>
      </c>
      <c r="E89" s="52">
        <v>15</v>
      </c>
      <c r="F89" s="143">
        <v>865</v>
      </c>
      <c r="G89" s="144" t="s">
        <v>41</v>
      </c>
      <c r="H89" s="144" t="s">
        <v>38</v>
      </c>
      <c r="I89" s="148" t="s">
        <v>155</v>
      </c>
      <c r="J89" s="145" t="s">
        <v>261</v>
      </c>
      <c r="K89" s="144"/>
      <c r="L89" s="104">
        <f aca="true" t="shared" si="18" ref="L89:P90">L90</f>
        <v>28129</v>
      </c>
      <c r="M89" s="104">
        <f t="shared" si="18"/>
        <v>0</v>
      </c>
      <c r="N89" s="104">
        <f t="shared" si="18"/>
        <v>28129</v>
      </c>
      <c r="O89" s="104">
        <f t="shared" si="18"/>
        <v>0</v>
      </c>
      <c r="P89" s="104">
        <f t="shared" si="18"/>
        <v>0</v>
      </c>
    </row>
    <row r="90" spans="1:16" s="48" customFormat="1" ht="26.25" customHeight="1" hidden="1">
      <c r="A90" s="57"/>
      <c r="B90" s="87" t="s">
        <v>116</v>
      </c>
      <c r="C90" s="52">
        <v>63</v>
      </c>
      <c r="D90" s="52">
        <v>0</v>
      </c>
      <c r="E90" s="52">
        <v>15</v>
      </c>
      <c r="F90" s="143">
        <v>865</v>
      </c>
      <c r="G90" s="144" t="s">
        <v>41</v>
      </c>
      <c r="H90" s="144" t="s">
        <v>38</v>
      </c>
      <c r="I90" s="148" t="s">
        <v>155</v>
      </c>
      <c r="J90" s="145" t="s">
        <v>261</v>
      </c>
      <c r="K90" s="144" t="s">
        <v>19</v>
      </c>
      <c r="L90" s="104">
        <f t="shared" si="18"/>
        <v>28129</v>
      </c>
      <c r="M90" s="104">
        <f t="shared" si="18"/>
        <v>0</v>
      </c>
      <c r="N90" s="104">
        <f t="shared" si="18"/>
        <v>28129</v>
      </c>
      <c r="O90" s="104">
        <f t="shared" si="18"/>
        <v>0</v>
      </c>
      <c r="P90" s="104">
        <f t="shared" si="18"/>
        <v>0</v>
      </c>
    </row>
    <row r="91" spans="1:16" ht="26.25" customHeight="1" hidden="1">
      <c r="A91" s="57"/>
      <c r="B91" s="46" t="s">
        <v>78</v>
      </c>
      <c r="C91" s="52">
        <v>63</v>
      </c>
      <c r="D91" s="52">
        <v>0</v>
      </c>
      <c r="E91" s="52">
        <v>15</v>
      </c>
      <c r="F91" s="143">
        <v>865</v>
      </c>
      <c r="G91" s="144" t="s">
        <v>41</v>
      </c>
      <c r="H91" s="144" t="s">
        <v>38</v>
      </c>
      <c r="I91" s="148" t="s">
        <v>155</v>
      </c>
      <c r="J91" s="145" t="s">
        <v>261</v>
      </c>
      <c r="K91" s="144" t="s">
        <v>20</v>
      </c>
      <c r="L91" s="101">
        <v>28129</v>
      </c>
      <c r="M91" s="101"/>
      <c r="N91" s="101">
        <f>L91+M91</f>
        <v>28129</v>
      </c>
      <c r="O91" s="101"/>
      <c r="P91" s="101"/>
    </row>
    <row r="92" spans="1:16" ht="17.25" customHeight="1" hidden="1">
      <c r="A92" s="65"/>
      <c r="B92" s="177" t="s">
        <v>229</v>
      </c>
      <c r="C92" s="52"/>
      <c r="D92" s="52"/>
      <c r="E92" s="52"/>
      <c r="F92" s="143">
        <v>865</v>
      </c>
      <c r="G92" s="144" t="s">
        <v>41</v>
      </c>
      <c r="H92" s="144" t="s">
        <v>38</v>
      </c>
      <c r="I92" s="148" t="s">
        <v>230</v>
      </c>
      <c r="J92" s="145" t="s">
        <v>262</v>
      </c>
      <c r="K92" s="144"/>
      <c r="L92" s="101">
        <f aca="true" t="shared" si="19" ref="L92:P93">L93</f>
        <v>10000</v>
      </c>
      <c r="M92" s="101">
        <f t="shared" si="19"/>
        <v>0</v>
      </c>
      <c r="N92" s="101">
        <f t="shared" si="19"/>
        <v>10000</v>
      </c>
      <c r="O92" s="101">
        <f t="shared" si="19"/>
        <v>0</v>
      </c>
      <c r="P92" s="101">
        <f t="shared" si="19"/>
        <v>0</v>
      </c>
    </row>
    <row r="93" spans="1:16" ht="26.25" customHeight="1" hidden="1">
      <c r="A93" s="65"/>
      <c r="B93" s="87" t="s">
        <v>116</v>
      </c>
      <c r="C93" s="52"/>
      <c r="D93" s="52"/>
      <c r="E93" s="52"/>
      <c r="F93" s="143">
        <v>865</v>
      </c>
      <c r="G93" s="144" t="s">
        <v>41</v>
      </c>
      <c r="H93" s="144" t="s">
        <v>38</v>
      </c>
      <c r="I93" s="148" t="s">
        <v>230</v>
      </c>
      <c r="J93" s="145" t="s">
        <v>262</v>
      </c>
      <c r="K93" s="144" t="s">
        <v>19</v>
      </c>
      <c r="L93" s="101">
        <f t="shared" si="19"/>
        <v>10000</v>
      </c>
      <c r="M93" s="101">
        <f t="shared" si="19"/>
        <v>0</v>
      </c>
      <c r="N93" s="101">
        <f t="shared" si="19"/>
        <v>10000</v>
      </c>
      <c r="O93" s="101">
        <f t="shared" si="19"/>
        <v>0</v>
      </c>
      <c r="P93" s="101">
        <f t="shared" si="19"/>
        <v>0</v>
      </c>
    </row>
    <row r="94" spans="1:16" ht="26.25" customHeight="1" hidden="1">
      <c r="A94" s="65"/>
      <c r="B94" s="46" t="s">
        <v>78</v>
      </c>
      <c r="C94" s="52"/>
      <c r="D94" s="52"/>
      <c r="E94" s="52"/>
      <c r="F94" s="143">
        <v>865</v>
      </c>
      <c r="G94" s="144" t="s">
        <v>41</v>
      </c>
      <c r="H94" s="144" t="s">
        <v>38</v>
      </c>
      <c r="I94" s="148" t="s">
        <v>230</v>
      </c>
      <c r="J94" s="145" t="s">
        <v>262</v>
      </c>
      <c r="K94" s="144" t="s">
        <v>20</v>
      </c>
      <c r="L94" s="101">
        <v>10000</v>
      </c>
      <c r="M94" s="101"/>
      <c r="N94" s="101">
        <f>L94+M94</f>
        <v>10000</v>
      </c>
      <c r="O94" s="101">
        <v>0</v>
      </c>
      <c r="P94" s="101">
        <v>0</v>
      </c>
    </row>
    <row r="95" spans="1:16" ht="26.25" customHeight="1">
      <c r="A95" s="65"/>
      <c r="B95" s="177" t="s">
        <v>287</v>
      </c>
      <c r="C95" s="205"/>
      <c r="D95" s="205"/>
      <c r="E95" s="205"/>
      <c r="F95" s="143">
        <v>865</v>
      </c>
      <c r="G95" s="144" t="s">
        <v>41</v>
      </c>
      <c r="H95" s="144" t="s">
        <v>38</v>
      </c>
      <c r="I95" s="144"/>
      <c r="J95" s="144" t="s">
        <v>288</v>
      </c>
      <c r="K95" s="144"/>
      <c r="L95" s="101">
        <f aca="true" t="shared" si="20" ref="L95:P96">L96</f>
        <v>48000</v>
      </c>
      <c r="M95" s="101">
        <f t="shared" si="20"/>
        <v>267754</v>
      </c>
      <c r="N95" s="101">
        <f t="shared" si="20"/>
        <v>315754</v>
      </c>
      <c r="O95" s="101">
        <f t="shared" si="20"/>
        <v>0</v>
      </c>
      <c r="P95" s="101">
        <f t="shared" si="20"/>
        <v>0</v>
      </c>
    </row>
    <row r="96" spans="1:16" ht="26.25" customHeight="1">
      <c r="A96" s="65"/>
      <c r="B96" s="46" t="s">
        <v>259</v>
      </c>
      <c r="C96" s="205"/>
      <c r="D96" s="205"/>
      <c r="E96" s="205"/>
      <c r="F96" s="143">
        <v>865</v>
      </c>
      <c r="G96" s="144" t="s">
        <v>41</v>
      </c>
      <c r="H96" s="144" t="s">
        <v>38</v>
      </c>
      <c r="I96" s="144"/>
      <c r="J96" s="144" t="s">
        <v>288</v>
      </c>
      <c r="K96" s="144" t="s">
        <v>19</v>
      </c>
      <c r="L96" s="101">
        <f t="shared" si="20"/>
        <v>48000</v>
      </c>
      <c r="M96" s="101">
        <f t="shared" si="20"/>
        <v>267754</v>
      </c>
      <c r="N96" s="101">
        <f t="shared" si="20"/>
        <v>315754</v>
      </c>
      <c r="O96" s="101">
        <f t="shared" si="20"/>
        <v>0</v>
      </c>
      <c r="P96" s="101">
        <f t="shared" si="20"/>
        <v>0</v>
      </c>
    </row>
    <row r="97" spans="1:16" ht="26.25" customHeight="1">
      <c r="A97" s="65"/>
      <c r="B97" s="46" t="s">
        <v>78</v>
      </c>
      <c r="C97" s="205"/>
      <c r="D97" s="205"/>
      <c r="E97" s="205"/>
      <c r="F97" s="143">
        <v>865</v>
      </c>
      <c r="G97" s="144" t="s">
        <v>41</v>
      </c>
      <c r="H97" s="144" t="s">
        <v>38</v>
      </c>
      <c r="I97" s="144"/>
      <c r="J97" s="144" t="s">
        <v>288</v>
      </c>
      <c r="K97" s="144" t="s">
        <v>20</v>
      </c>
      <c r="L97" s="172">
        <v>48000</v>
      </c>
      <c r="M97" s="172">
        <v>267754</v>
      </c>
      <c r="N97" s="172">
        <f>L97+M97</f>
        <v>315754</v>
      </c>
      <c r="O97" s="172"/>
      <c r="P97" s="172"/>
    </row>
    <row r="98" spans="1:16" ht="16.5" customHeight="1" hidden="1">
      <c r="A98" s="65"/>
      <c r="B98" s="194" t="s">
        <v>263</v>
      </c>
      <c r="C98" s="177" t="s">
        <v>263</v>
      </c>
      <c r="D98" s="177" t="s">
        <v>263</v>
      </c>
      <c r="E98" s="177" t="s">
        <v>263</v>
      </c>
      <c r="F98" s="129">
        <v>865</v>
      </c>
      <c r="G98" s="124" t="s">
        <v>265</v>
      </c>
      <c r="H98" s="124"/>
      <c r="I98" s="120"/>
      <c r="J98" s="127"/>
      <c r="K98" s="124"/>
      <c r="L98" s="100">
        <f>L99</f>
        <v>3500</v>
      </c>
      <c r="M98" s="100">
        <f aca="true" t="shared" si="21" ref="M98:N101">M99</f>
        <v>0</v>
      </c>
      <c r="N98" s="100">
        <f t="shared" si="21"/>
        <v>3500</v>
      </c>
      <c r="O98" s="100">
        <f aca="true" t="shared" si="22" ref="O98:P101">O99</f>
        <v>0</v>
      </c>
      <c r="P98" s="100">
        <f t="shared" si="22"/>
        <v>0</v>
      </c>
    </row>
    <row r="99" spans="1:16" ht="18" customHeight="1" hidden="1">
      <c r="A99" s="65"/>
      <c r="B99" s="177" t="s">
        <v>264</v>
      </c>
      <c r="C99" s="52"/>
      <c r="D99" s="52"/>
      <c r="E99" s="52"/>
      <c r="F99" s="143">
        <v>865</v>
      </c>
      <c r="G99" s="144" t="s">
        <v>265</v>
      </c>
      <c r="H99" s="144" t="s">
        <v>35</v>
      </c>
      <c r="I99" s="148"/>
      <c r="J99" s="145"/>
      <c r="K99" s="144"/>
      <c r="L99" s="101">
        <f>L100</f>
        <v>3500</v>
      </c>
      <c r="M99" s="101">
        <f t="shared" si="21"/>
        <v>0</v>
      </c>
      <c r="N99" s="101">
        <f t="shared" si="21"/>
        <v>3500</v>
      </c>
      <c r="O99" s="101">
        <f t="shared" si="22"/>
        <v>0</v>
      </c>
      <c r="P99" s="101">
        <f t="shared" si="22"/>
        <v>0</v>
      </c>
    </row>
    <row r="100" spans="1:16" ht="16.5" customHeight="1" hidden="1">
      <c r="A100" s="65"/>
      <c r="B100" s="177" t="s">
        <v>266</v>
      </c>
      <c r="C100" s="52"/>
      <c r="D100" s="52"/>
      <c r="E100" s="52"/>
      <c r="F100" s="143">
        <v>865</v>
      </c>
      <c r="G100" s="144" t="s">
        <v>265</v>
      </c>
      <c r="H100" s="144" t="s">
        <v>35</v>
      </c>
      <c r="I100" s="148"/>
      <c r="J100" s="145" t="s">
        <v>267</v>
      </c>
      <c r="K100" s="144"/>
      <c r="L100" s="101">
        <f>L101</f>
        <v>3500</v>
      </c>
      <c r="M100" s="101">
        <f t="shared" si="21"/>
        <v>0</v>
      </c>
      <c r="N100" s="101">
        <f t="shared" si="21"/>
        <v>3500</v>
      </c>
      <c r="O100" s="101">
        <f t="shared" si="22"/>
        <v>0</v>
      </c>
      <c r="P100" s="101">
        <f t="shared" si="22"/>
        <v>0</v>
      </c>
    </row>
    <row r="101" spans="1:16" ht="16.5" customHeight="1" hidden="1">
      <c r="A101" s="65"/>
      <c r="B101" s="149" t="s">
        <v>21</v>
      </c>
      <c r="C101" s="52"/>
      <c r="D101" s="52"/>
      <c r="E101" s="52"/>
      <c r="F101" s="143">
        <v>865</v>
      </c>
      <c r="G101" s="144" t="s">
        <v>265</v>
      </c>
      <c r="H101" s="144" t="s">
        <v>35</v>
      </c>
      <c r="I101" s="148"/>
      <c r="J101" s="145" t="s">
        <v>267</v>
      </c>
      <c r="K101" s="144" t="s">
        <v>22</v>
      </c>
      <c r="L101" s="101">
        <f>L102</f>
        <v>3500</v>
      </c>
      <c r="M101" s="101">
        <f t="shared" si="21"/>
        <v>0</v>
      </c>
      <c r="N101" s="101">
        <f t="shared" si="21"/>
        <v>3500</v>
      </c>
      <c r="O101" s="101">
        <f t="shared" si="22"/>
        <v>0</v>
      </c>
      <c r="P101" s="101">
        <f t="shared" si="22"/>
        <v>0</v>
      </c>
    </row>
    <row r="102" spans="1:16" ht="18" customHeight="1" hidden="1">
      <c r="A102" s="65"/>
      <c r="B102" s="86" t="s">
        <v>112</v>
      </c>
      <c r="C102" s="52"/>
      <c r="D102" s="52"/>
      <c r="E102" s="52"/>
      <c r="F102" s="143">
        <v>865</v>
      </c>
      <c r="G102" s="144" t="s">
        <v>265</v>
      </c>
      <c r="H102" s="144" t="s">
        <v>35</v>
      </c>
      <c r="I102" s="148"/>
      <c r="J102" s="145" t="s">
        <v>267</v>
      </c>
      <c r="K102" s="144" t="s">
        <v>113</v>
      </c>
      <c r="L102" s="101">
        <v>3500</v>
      </c>
      <c r="M102" s="101"/>
      <c r="N102" s="101">
        <f>L102+M102</f>
        <v>3500</v>
      </c>
      <c r="O102" s="101"/>
      <c r="P102" s="101"/>
    </row>
    <row r="103" spans="1:16" ht="12.75" customHeight="1" hidden="1">
      <c r="A103" s="77"/>
      <c r="B103" s="81" t="s">
        <v>108</v>
      </c>
      <c r="C103" s="105">
        <v>63</v>
      </c>
      <c r="D103" s="105">
        <v>0</v>
      </c>
      <c r="E103" s="105">
        <v>17</v>
      </c>
      <c r="F103" s="129">
        <v>865</v>
      </c>
      <c r="G103" s="118" t="s">
        <v>48</v>
      </c>
      <c r="H103" s="112"/>
      <c r="I103" s="112"/>
      <c r="J103" s="144"/>
      <c r="K103" s="148"/>
      <c r="L103" s="100">
        <f>L104</f>
        <v>280806.72</v>
      </c>
      <c r="M103" s="100">
        <f aca="true" t="shared" si="23" ref="M103:N106">M104</f>
        <v>0</v>
      </c>
      <c r="N103" s="100">
        <f t="shared" si="23"/>
        <v>280806.72</v>
      </c>
      <c r="O103" s="100">
        <f aca="true" t="shared" si="24" ref="O103:P106">O104</f>
        <v>0</v>
      </c>
      <c r="P103" s="100">
        <f t="shared" si="24"/>
        <v>0</v>
      </c>
    </row>
    <row r="104" spans="1:16" ht="12.75" customHeight="1" hidden="1">
      <c r="A104" s="77"/>
      <c r="B104" s="81" t="s">
        <v>105</v>
      </c>
      <c r="C104" s="52">
        <v>63</v>
      </c>
      <c r="D104" s="52">
        <v>0</v>
      </c>
      <c r="E104" s="52">
        <v>17</v>
      </c>
      <c r="F104" s="129">
        <v>865</v>
      </c>
      <c r="G104" s="118" t="s">
        <v>48</v>
      </c>
      <c r="H104" s="118" t="s">
        <v>35</v>
      </c>
      <c r="I104" s="112"/>
      <c r="J104" s="144"/>
      <c r="K104" s="148"/>
      <c r="L104" s="100">
        <f>L105</f>
        <v>280806.72</v>
      </c>
      <c r="M104" s="100">
        <f t="shared" si="23"/>
        <v>0</v>
      </c>
      <c r="N104" s="100">
        <f t="shared" si="23"/>
        <v>280806.72</v>
      </c>
      <c r="O104" s="100">
        <f t="shared" si="24"/>
        <v>0</v>
      </c>
      <c r="P104" s="100">
        <f t="shared" si="24"/>
        <v>0</v>
      </c>
    </row>
    <row r="105" spans="1:16" ht="24.75" customHeight="1" hidden="1">
      <c r="A105" s="77"/>
      <c r="B105" s="80" t="s">
        <v>157</v>
      </c>
      <c r="C105" s="52">
        <v>63</v>
      </c>
      <c r="D105" s="52">
        <v>0</v>
      </c>
      <c r="E105" s="52">
        <v>17</v>
      </c>
      <c r="F105" s="143">
        <v>865</v>
      </c>
      <c r="G105" s="112" t="s">
        <v>48</v>
      </c>
      <c r="H105" s="112" t="s">
        <v>35</v>
      </c>
      <c r="I105" s="148" t="s">
        <v>158</v>
      </c>
      <c r="J105" s="145" t="s">
        <v>270</v>
      </c>
      <c r="K105" s="148"/>
      <c r="L105" s="101">
        <f>L106</f>
        <v>280806.72</v>
      </c>
      <c r="M105" s="101">
        <f t="shared" si="23"/>
        <v>0</v>
      </c>
      <c r="N105" s="101">
        <f t="shared" si="23"/>
        <v>280806.72</v>
      </c>
      <c r="O105" s="101">
        <f t="shared" si="24"/>
        <v>0</v>
      </c>
      <c r="P105" s="101">
        <f t="shared" si="24"/>
        <v>0</v>
      </c>
    </row>
    <row r="106" spans="1:16" ht="12.75" customHeight="1" hidden="1">
      <c r="A106" s="77"/>
      <c r="B106" s="80" t="s">
        <v>107</v>
      </c>
      <c r="C106" s="52">
        <v>63</v>
      </c>
      <c r="D106" s="52">
        <v>0</v>
      </c>
      <c r="E106" s="52">
        <v>17</v>
      </c>
      <c r="F106" s="143">
        <v>865</v>
      </c>
      <c r="G106" s="112" t="s">
        <v>48</v>
      </c>
      <c r="H106" s="112" t="s">
        <v>35</v>
      </c>
      <c r="I106" s="148" t="s">
        <v>158</v>
      </c>
      <c r="J106" s="145" t="s">
        <v>270</v>
      </c>
      <c r="K106" s="148" t="s">
        <v>106</v>
      </c>
      <c r="L106" s="101">
        <f>L107</f>
        <v>280806.72</v>
      </c>
      <c r="M106" s="101">
        <f t="shared" si="23"/>
        <v>0</v>
      </c>
      <c r="N106" s="101">
        <f t="shared" si="23"/>
        <v>280806.72</v>
      </c>
      <c r="O106" s="101">
        <f t="shared" si="24"/>
        <v>0</v>
      </c>
      <c r="P106" s="101">
        <f t="shared" si="24"/>
        <v>0</v>
      </c>
    </row>
    <row r="107" spans="1:16" ht="28.5" customHeight="1" hidden="1">
      <c r="A107" s="77"/>
      <c r="B107" s="85" t="s">
        <v>115</v>
      </c>
      <c r="C107" s="52">
        <v>63</v>
      </c>
      <c r="D107" s="52">
        <v>0</v>
      </c>
      <c r="E107" s="52">
        <v>17</v>
      </c>
      <c r="F107" s="143">
        <v>865</v>
      </c>
      <c r="G107" s="112" t="s">
        <v>48</v>
      </c>
      <c r="H107" s="112" t="s">
        <v>35</v>
      </c>
      <c r="I107" s="148" t="s">
        <v>158</v>
      </c>
      <c r="J107" s="145" t="s">
        <v>270</v>
      </c>
      <c r="K107" s="148" t="s">
        <v>114</v>
      </c>
      <c r="L107" s="101">
        <v>280806.72</v>
      </c>
      <c r="M107" s="101"/>
      <c r="N107" s="101">
        <f>L107+M107</f>
        <v>280806.72</v>
      </c>
      <c r="O107" s="101"/>
      <c r="P107" s="101"/>
    </row>
    <row r="108" spans="1:16" ht="13.5" customHeight="1" hidden="1">
      <c r="A108" s="215" t="s">
        <v>47</v>
      </c>
      <c r="B108" s="216"/>
      <c r="C108" s="105">
        <v>63</v>
      </c>
      <c r="D108" s="105">
        <v>0</v>
      </c>
      <c r="E108" s="105">
        <v>18</v>
      </c>
      <c r="F108" s="129">
        <v>865</v>
      </c>
      <c r="G108" s="118" t="s">
        <v>50</v>
      </c>
      <c r="H108" s="118"/>
      <c r="I108" s="118"/>
      <c r="J108" s="118"/>
      <c r="K108" s="118"/>
      <c r="L108" s="100">
        <f aca="true" t="shared" si="25" ref="L108:P111">L109</f>
        <v>4000</v>
      </c>
      <c r="M108" s="100">
        <f t="shared" si="25"/>
        <v>0</v>
      </c>
      <c r="N108" s="100">
        <f t="shared" si="25"/>
        <v>4000</v>
      </c>
      <c r="O108" s="100">
        <f t="shared" si="25"/>
        <v>0</v>
      </c>
      <c r="P108" s="100">
        <f t="shared" si="25"/>
        <v>0</v>
      </c>
    </row>
    <row r="109" spans="1:16" ht="13.5" customHeight="1" hidden="1">
      <c r="A109" s="217" t="s">
        <v>84</v>
      </c>
      <c r="B109" s="218"/>
      <c r="C109" s="105">
        <v>63</v>
      </c>
      <c r="D109" s="105">
        <v>0</v>
      </c>
      <c r="E109" s="105">
        <v>18</v>
      </c>
      <c r="F109" s="129">
        <v>865</v>
      </c>
      <c r="G109" s="118" t="s">
        <v>50</v>
      </c>
      <c r="H109" s="118" t="s">
        <v>36</v>
      </c>
      <c r="I109" s="118"/>
      <c r="J109" s="118"/>
      <c r="K109" s="118"/>
      <c r="L109" s="100">
        <f>L110</f>
        <v>4000</v>
      </c>
      <c r="M109" s="100">
        <f t="shared" si="25"/>
        <v>0</v>
      </c>
      <c r="N109" s="100">
        <f t="shared" si="25"/>
        <v>4000</v>
      </c>
      <c r="O109" s="100">
        <f t="shared" si="25"/>
        <v>0</v>
      </c>
      <c r="P109" s="100">
        <f t="shared" si="25"/>
        <v>0</v>
      </c>
    </row>
    <row r="110" spans="1:16" ht="96.75" customHeight="1" hidden="1">
      <c r="A110" s="219" t="s">
        <v>142</v>
      </c>
      <c r="B110" s="220"/>
      <c r="C110" s="52">
        <v>63</v>
      </c>
      <c r="D110" s="52">
        <v>0</v>
      </c>
      <c r="E110" s="52">
        <v>18</v>
      </c>
      <c r="F110" s="143">
        <v>865</v>
      </c>
      <c r="G110" s="112" t="s">
        <v>50</v>
      </c>
      <c r="H110" s="112" t="s">
        <v>36</v>
      </c>
      <c r="I110" s="144" t="s">
        <v>141</v>
      </c>
      <c r="J110" s="145" t="s">
        <v>271</v>
      </c>
      <c r="K110" s="112"/>
      <c r="L110" s="101">
        <f>L111</f>
        <v>4000</v>
      </c>
      <c r="M110" s="101">
        <f t="shared" si="25"/>
        <v>0</v>
      </c>
      <c r="N110" s="101">
        <f t="shared" si="25"/>
        <v>4000</v>
      </c>
      <c r="O110" s="101">
        <f t="shared" si="25"/>
        <v>0</v>
      </c>
      <c r="P110" s="101">
        <f t="shared" si="25"/>
        <v>0</v>
      </c>
    </row>
    <row r="111" spans="1:16" ht="17.25" customHeight="1" hidden="1">
      <c r="A111" s="57"/>
      <c r="B111" s="59" t="s">
        <v>49</v>
      </c>
      <c r="C111" s="52">
        <v>63</v>
      </c>
      <c r="D111" s="52">
        <v>0</v>
      </c>
      <c r="E111" s="52">
        <v>18</v>
      </c>
      <c r="F111" s="143">
        <v>865</v>
      </c>
      <c r="G111" s="112" t="s">
        <v>50</v>
      </c>
      <c r="H111" s="112" t="s">
        <v>36</v>
      </c>
      <c r="I111" s="144" t="s">
        <v>141</v>
      </c>
      <c r="J111" s="145" t="s">
        <v>271</v>
      </c>
      <c r="K111" s="112" t="s">
        <v>37</v>
      </c>
      <c r="L111" s="101">
        <f>L112</f>
        <v>4000</v>
      </c>
      <c r="M111" s="101">
        <f t="shared" si="25"/>
        <v>0</v>
      </c>
      <c r="N111" s="101">
        <f t="shared" si="25"/>
        <v>4000</v>
      </c>
      <c r="O111" s="101">
        <f t="shared" si="25"/>
        <v>0</v>
      </c>
      <c r="P111" s="102">
        <f t="shared" si="25"/>
        <v>0</v>
      </c>
    </row>
    <row r="112" spans="1:16" ht="13.5" customHeight="1" hidden="1">
      <c r="A112" s="57"/>
      <c r="B112" s="74" t="s">
        <v>58</v>
      </c>
      <c r="C112" s="52">
        <v>63</v>
      </c>
      <c r="D112" s="52">
        <v>0</v>
      </c>
      <c r="E112" s="52">
        <v>18</v>
      </c>
      <c r="F112" s="143">
        <v>865</v>
      </c>
      <c r="G112" s="112" t="s">
        <v>50</v>
      </c>
      <c r="H112" s="112" t="s">
        <v>36</v>
      </c>
      <c r="I112" s="144" t="s">
        <v>141</v>
      </c>
      <c r="J112" s="145" t="s">
        <v>271</v>
      </c>
      <c r="K112" s="148" t="s">
        <v>26</v>
      </c>
      <c r="L112" s="101">
        <v>4000</v>
      </c>
      <c r="M112" s="101"/>
      <c r="N112" s="101">
        <f>L112+M112</f>
        <v>4000</v>
      </c>
      <c r="O112" s="101"/>
      <c r="P112" s="102"/>
    </row>
    <row r="113" spans="1:16" ht="13.5" customHeight="1" hidden="1">
      <c r="A113" s="57"/>
      <c r="B113" s="162" t="s">
        <v>194</v>
      </c>
      <c r="C113" s="163"/>
      <c r="D113" s="163"/>
      <c r="E113" s="163"/>
      <c r="F113" s="129">
        <v>863</v>
      </c>
      <c r="G113" s="125" t="s">
        <v>195</v>
      </c>
      <c r="H113" s="125"/>
      <c r="I113" s="125"/>
      <c r="J113" s="125"/>
      <c r="K113" s="148"/>
      <c r="L113" s="100">
        <f>L114</f>
        <v>0</v>
      </c>
      <c r="M113" s="100"/>
      <c r="N113" s="100"/>
      <c r="O113" s="100">
        <f aca="true" t="shared" si="26" ref="O113:P115">O114</f>
        <v>0</v>
      </c>
      <c r="P113" s="100">
        <f t="shared" si="26"/>
        <v>0</v>
      </c>
    </row>
    <row r="114" spans="1:16" ht="13.5" customHeight="1" hidden="1">
      <c r="A114" s="57"/>
      <c r="B114" s="164" t="s">
        <v>194</v>
      </c>
      <c r="C114" s="165"/>
      <c r="D114" s="165"/>
      <c r="E114" s="165"/>
      <c r="F114" s="143">
        <v>863</v>
      </c>
      <c r="G114" s="116" t="s">
        <v>195</v>
      </c>
      <c r="H114" s="116" t="s">
        <v>195</v>
      </c>
      <c r="I114" s="116"/>
      <c r="J114" s="116"/>
      <c r="K114" s="148"/>
      <c r="L114" s="101">
        <f>L115</f>
        <v>0</v>
      </c>
      <c r="M114" s="101"/>
      <c r="N114" s="101"/>
      <c r="O114" s="101">
        <f t="shared" si="26"/>
        <v>0</v>
      </c>
      <c r="P114" s="101">
        <f t="shared" si="26"/>
        <v>0</v>
      </c>
    </row>
    <row r="115" spans="1:16" ht="13.5" customHeight="1" hidden="1">
      <c r="A115" s="57"/>
      <c r="B115" s="164" t="s">
        <v>194</v>
      </c>
      <c r="C115" s="165"/>
      <c r="D115" s="165"/>
      <c r="E115" s="165"/>
      <c r="F115" s="143">
        <v>863</v>
      </c>
      <c r="G115" s="116" t="s">
        <v>195</v>
      </c>
      <c r="H115" s="116" t="s">
        <v>195</v>
      </c>
      <c r="I115" s="116" t="s">
        <v>198</v>
      </c>
      <c r="J115" s="116" t="s">
        <v>196</v>
      </c>
      <c r="K115" s="148"/>
      <c r="L115" s="101">
        <f>L116</f>
        <v>0</v>
      </c>
      <c r="M115" s="101"/>
      <c r="N115" s="101"/>
      <c r="O115" s="101">
        <f t="shared" si="26"/>
        <v>0</v>
      </c>
      <c r="P115" s="101">
        <f t="shared" si="26"/>
        <v>0</v>
      </c>
    </row>
    <row r="116" spans="1:16" ht="13.5" customHeight="1" hidden="1">
      <c r="A116" s="57"/>
      <c r="B116" s="164" t="s">
        <v>194</v>
      </c>
      <c r="C116" s="165"/>
      <c r="D116" s="165"/>
      <c r="E116" s="165"/>
      <c r="F116" s="143">
        <v>863</v>
      </c>
      <c r="G116" s="116" t="s">
        <v>195</v>
      </c>
      <c r="H116" s="116" t="s">
        <v>195</v>
      </c>
      <c r="I116" s="116" t="s">
        <v>198</v>
      </c>
      <c r="J116" s="116" t="s">
        <v>196</v>
      </c>
      <c r="K116" s="116" t="s">
        <v>197</v>
      </c>
      <c r="L116" s="101">
        <v>0</v>
      </c>
      <c r="M116" s="101"/>
      <c r="N116" s="101"/>
      <c r="O116" s="101"/>
      <c r="P116" s="101"/>
    </row>
    <row r="117" spans="1:16" ht="14.25" customHeight="1">
      <c r="A117" s="66"/>
      <c r="B117" s="67" t="s">
        <v>27</v>
      </c>
      <c r="C117" s="67"/>
      <c r="D117" s="67"/>
      <c r="E117" s="67"/>
      <c r="F117" s="143"/>
      <c r="G117" s="118"/>
      <c r="H117" s="118"/>
      <c r="I117" s="118"/>
      <c r="J117" s="145"/>
      <c r="K117" s="118"/>
      <c r="L117" s="100">
        <f>L13+L60+L67+L108+L77+L72+L103+L98</f>
        <v>3557565.4699999997</v>
      </c>
      <c r="M117" s="100">
        <f>M13+M60+M67+M108+M77+M72+M103+M98</f>
        <v>267754</v>
      </c>
      <c r="N117" s="100">
        <f>N13+N60+N67+N108+N77+N72+N103+N98</f>
        <v>3825319.4699999997</v>
      </c>
      <c r="O117" s="100">
        <f>O13+O60+O67+O108+O77+O72+O103+O98</f>
        <v>0</v>
      </c>
      <c r="P117" s="100">
        <f>P13+P60+P67+P108+P77+P72+P103+P98</f>
        <v>0</v>
      </c>
    </row>
  </sheetData>
  <sheetProtection/>
  <mergeCells count="29">
    <mergeCell ref="A73:B73"/>
    <mergeCell ref="A14:B14"/>
    <mergeCell ref="A18:B18"/>
    <mergeCell ref="A47:B47"/>
    <mergeCell ref="B19:C19"/>
    <mergeCell ref="A54:B54"/>
    <mergeCell ref="B29:C29"/>
    <mergeCell ref="A22:B22"/>
    <mergeCell ref="A46:B46"/>
    <mergeCell ref="A77:B77"/>
    <mergeCell ref="A50:B50"/>
    <mergeCell ref="F2:P2"/>
    <mergeCell ref="F5:L5"/>
    <mergeCell ref="A8:P8"/>
    <mergeCell ref="A10:B10"/>
    <mergeCell ref="A13:B13"/>
    <mergeCell ref="F3:L3"/>
    <mergeCell ref="B4:P4"/>
    <mergeCell ref="A72:B72"/>
    <mergeCell ref="B6:P6"/>
    <mergeCell ref="A108:B108"/>
    <mergeCell ref="A109:B109"/>
    <mergeCell ref="A110:B110"/>
    <mergeCell ref="A74:B74"/>
    <mergeCell ref="A78:B78"/>
    <mergeCell ref="A79:B79"/>
    <mergeCell ref="A82:B82"/>
    <mergeCell ref="A83:B83"/>
    <mergeCell ref="A89:B89"/>
  </mergeCells>
  <printOptions/>
  <pageMargins left="0.5511811023622047" right="0.4330708661417323" top="0.5118110236220472" bottom="0.54" header="0.75" footer="0.74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3"/>
  <sheetViews>
    <sheetView zoomScalePageLayoutView="0" workbookViewId="0" topLeftCell="B3">
      <selection activeCell="P141" sqref="P141"/>
    </sheetView>
  </sheetViews>
  <sheetFormatPr defaultColWidth="9.140625" defaultRowHeight="12.75"/>
  <cols>
    <col min="1" max="1" width="2.421875" style="28" hidden="1" customWidth="1"/>
    <col min="2" max="2" width="46.57421875" style="29" customWidth="1"/>
    <col min="3" max="3" width="4.8515625" style="29" hidden="1" customWidth="1"/>
    <col min="4" max="5" width="6.28125" style="29" hidden="1" customWidth="1"/>
    <col min="6" max="6" width="4.7109375" style="109" hidden="1" customWidth="1"/>
    <col min="7" max="7" width="3.57421875" style="158" customWidth="1"/>
    <col min="8" max="8" width="3.7109375" style="158" customWidth="1"/>
    <col min="9" max="9" width="6.57421875" style="158" hidden="1" customWidth="1"/>
    <col min="10" max="10" width="12.7109375" style="158" customWidth="1"/>
    <col min="11" max="11" width="4.421875" style="35" customWidth="1"/>
    <col min="12" max="12" width="12.140625" style="35" hidden="1" customWidth="1"/>
    <col min="13" max="13" width="12.140625" style="35" customWidth="1"/>
    <col min="14" max="14" width="12.140625" style="35" hidden="1" customWidth="1"/>
    <col min="15" max="16" width="12.140625" style="28" customWidth="1"/>
    <col min="17" max="17" width="0.2890625" style="28" customWidth="1"/>
    <col min="18" max="18" width="9.00390625" style="28" customWidth="1"/>
    <col min="19" max="21" width="14.57421875" style="28" customWidth="1"/>
    <col min="22" max="16384" width="9.140625" style="28" customWidth="1"/>
  </cols>
  <sheetData>
    <row r="1" spans="6:14" ht="12.75" hidden="1">
      <c r="F1" s="37" t="s">
        <v>66</v>
      </c>
      <c r="G1" s="3"/>
      <c r="H1" s="3"/>
      <c r="I1" s="3"/>
      <c r="J1" s="3"/>
      <c r="K1" s="3"/>
      <c r="L1" s="3"/>
      <c r="M1" s="3"/>
      <c r="N1" s="3"/>
    </row>
    <row r="2" spans="6:16" ht="55.5" customHeight="1" hidden="1">
      <c r="F2" s="227" t="s">
        <v>104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6:16" ht="15.75" customHeight="1">
      <c r="F3" s="206"/>
      <c r="G3" s="228" t="s">
        <v>292</v>
      </c>
      <c r="H3" s="228"/>
      <c r="I3" s="228"/>
      <c r="J3" s="228"/>
      <c r="K3" s="228"/>
      <c r="L3" s="228"/>
      <c r="M3" s="228"/>
      <c r="N3" s="206"/>
      <c r="O3" s="206"/>
      <c r="P3" s="206"/>
    </row>
    <row r="4" spans="2:16" ht="34.5" customHeight="1">
      <c r="B4" s="232" t="s">
        <v>290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6:16" ht="13.5" customHeight="1">
      <c r="F5" s="228" t="s">
        <v>300</v>
      </c>
      <c r="G5" s="228"/>
      <c r="H5" s="228"/>
      <c r="I5" s="228"/>
      <c r="J5" s="228"/>
      <c r="K5" s="228"/>
      <c r="L5" s="228"/>
      <c r="M5" s="38"/>
      <c r="N5" s="38"/>
      <c r="O5" s="38"/>
      <c r="P5" s="38"/>
    </row>
    <row r="6" spans="2:16" ht="33" customHeight="1">
      <c r="B6" s="214" t="s">
        <v>234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6:16" ht="9" customHeight="1">
      <c r="F7" s="135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40.5" customHeight="1">
      <c r="A8" s="229" t="s">
        <v>216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</row>
    <row r="9" spans="1:16" ht="15" customHeight="1">
      <c r="A9" s="30"/>
      <c r="B9" s="30"/>
      <c r="C9" s="33"/>
      <c r="D9" s="33"/>
      <c r="E9" s="33"/>
      <c r="G9" s="30"/>
      <c r="H9" s="30"/>
      <c r="I9" s="30"/>
      <c r="J9" s="30"/>
      <c r="K9" s="30"/>
      <c r="O9" s="30"/>
      <c r="P9" s="136" t="s">
        <v>161</v>
      </c>
    </row>
    <row r="10" spans="1:16" s="41" customFormat="1" ht="24" customHeight="1">
      <c r="A10" s="230" t="s">
        <v>29</v>
      </c>
      <c r="B10" s="231"/>
      <c r="C10" s="40" t="s">
        <v>67</v>
      </c>
      <c r="D10" s="40" t="s">
        <v>68</v>
      </c>
      <c r="E10" s="40" t="s">
        <v>120</v>
      </c>
      <c r="F10" s="137" t="s">
        <v>69</v>
      </c>
      <c r="G10" s="138" t="s">
        <v>30</v>
      </c>
      <c r="H10" s="138" t="s">
        <v>31</v>
      </c>
      <c r="I10" s="138" t="s">
        <v>70</v>
      </c>
      <c r="J10" s="138" t="s">
        <v>32</v>
      </c>
      <c r="K10" s="110" t="s">
        <v>33</v>
      </c>
      <c r="L10" s="40" t="s">
        <v>177</v>
      </c>
      <c r="M10" s="40" t="s">
        <v>177</v>
      </c>
      <c r="N10" s="36" t="s">
        <v>278</v>
      </c>
      <c r="O10" s="40" t="s">
        <v>178</v>
      </c>
      <c r="P10" s="40" t="s">
        <v>233</v>
      </c>
    </row>
    <row r="11" spans="1:16" s="41" customFormat="1" ht="21" customHeight="1" hidden="1">
      <c r="A11" s="40"/>
      <c r="B11" s="111" t="s">
        <v>162</v>
      </c>
      <c r="C11" s="139">
        <v>63</v>
      </c>
      <c r="D11" s="40"/>
      <c r="E11" s="40"/>
      <c r="F11" s="140"/>
      <c r="G11" s="110"/>
      <c r="H11" s="110"/>
      <c r="I11" s="110"/>
      <c r="J11" s="110"/>
      <c r="K11" s="110"/>
      <c r="L11" s="44">
        <f>L12</f>
        <v>4000</v>
      </c>
      <c r="M11" s="44"/>
      <c r="N11" s="44"/>
      <c r="O11" s="44">
        <f>O12</f>
        <v>0</v>
      </c>
      <c r="P11" s="44">
        <f>P12</f>
        <v>0</v>
      </c>
    </row>
    <row r="12" spans="1:16" s="41" customFormat="1" ht="17.25" customHeight="1" hidden="1">
      <c r="A12" s="52"/>
      <c r="B12" s="53" t="s">
        <v>72</v>
      </c>
      <c r="C12" s="105">
        <v>63</v>
      </c>
      <c r="D12" s="105">
        <v>0</v>
      </c>
      <c r="E12" s="105">
        <v>11</v>
      </c>
      <c r="F12" s="141">
        <v>863</v>
      </c>
      <c r="G12" s="112"/>
      <c r="H12" s="112"/>
      <c r="I12" s="112"/>
      <c r="J12" s="112"/>
      <c r="K12" s="112"/>
      <c r="L12" s="99">
        <f>L114</f>
        <v>4000</v>
      </c>
      <c r="M12" s="99"/>
      <c r="N12" s="99"/>
      <c r="O12" s="99">
        <f>O114</f>
        <v>0</v>
      </c>
      <c r="P12" s="99">
        <f>P114</f>
        <v>0</v>
      </c>
    </row>
    <row r="13" spans="1:21" s="31" customFormat="1" ht="15.75" customHeight="1" hidden="1">
      <c r="A13" s="215" t="s">
        <v>34</v>
      </c>
      <c r="B13" s="216"/>
      <c r="C13" s="105">
        <v>63</v>
      </c>
      <c r="D13" s="105">
        <v>0</v>
      </c>
      <c r="E13" s="105">
        <v>11</v>
      </c>
      <c r="F13" s="129">
        <v>863</v>
      </c>
      <c r="G13" s="118" t="s">
        <v>35</v>
      </c>
      <c r="H13" s="142"/>
      <c r="I13" s="142"/>
      <c r="J13" s="142"/>
      <c r="K13" s="142"/>
      <c r="L13" s="100">
        <f>L18+L46+L50+L14+L35+L42</f>
        <v>1601617</v>
      </c>
      <c r="M13" s="100">
        <f>M18+M46+M50+M14+M35+M42</f>
        <v>0</v>
      </c>
      <c r="N13" s="100">
        <f>N18+N46+N50+N14+N35+N42</f>
        <v>1601617</v>
      </c>
      <c r="O13" s="100">
        <f>O18+O46+O50+O14+O35+O42</f>
        <v>0</v>
      </c>
      <c r="P13" s="100">
        <f>P18+P46+P50+P14+P35+P42</f>
        <v>0</v>
      </c>
      <c r="R13" s="31">
        <v>120</v>
      </c>
      <c r="S13" s="167">
        <f>L17+L24+L67</f>
        <v>912806</v>
      </c>
      <c r="T13" s="167">
        <f>O17+O24+O67</f>
        <v>0</v>
      </c>
      <c r="U13" s="167">
        <f>P17+P24+P67</f>
        <v>0</v>
      </c>
    </row>
    <row r="14" spans="1:21" ht="36.75" customHeight="1" hidden="1">
      <c r="A14" s="217" t="s">
        <v>54</v>
      </c>
      <c r="B14" s="218"/>
      <c r="C14" s="105">
        <v>63</v>
      </c>
      <c r="D14" s="105">
        <v>0</v>
      </c>
      <c r="E14" s="105">
        <v>11</v>
      </c>
      <c r="F14" s="129">
        <v>863</v>
      </c>
      <c r="G14" s="124" t="s">
        <v>35</v>
      </c>
      <c r="H14" s="124" t="s">
        <v>36</v>
      </c>
      <c r="I14" s="124"/>
      <c r="J14" s="124"/>
      <c r="K14" s="112"/>
      <c r="L14" s="101">
        <f>L15</f>
        <v>0</v>
      </c>
      <c r="M14" s="101"/>
      <c r="N14" s="101"/>
      <c r="O14" s="101">
        <f>O15</f>
        <v>0</v>
      </c>
      <c r="P14" s="101">
        <f>P15</f>
        <v>0</v>
      </c>
      <c r="R14" s="28">
        <v>240</v>
      </c>
      <c r="S14" s="168">
        <f>L26+L69</f>
        <v>226608</v>
      </c>
      <c r="T14" s="168">
        <f>O26+O69</f>
        <v>0</v>
      </c>
      <c r="U14" s="168">
        <f>P26+P69</f>
        <v>0</v>
      </c>
    </row>
    <row r="15" spans="1:21" ht="24.75" customHeight="1" hidden="1">
      <c r="A15" s="68" t="s">
        <v>74</v>
      </c>
      <c r="B15" s="61" t="s">
        <v>166</v>
      </c>
      <c r="C15" s="52">
        <v>63</v>
      </c>
      <c r="D15" s="52">
        <v>0</v>
      </c>
      <c r="E15" s="52">
        <v>11</v>
      </c>
      <c r="F15" s="143">
        <v>863</v>
      </c>
      <c r="G15" s="144" t="s">
        <v>35</v>
      </c>
      <c r="H15" s="144" t="s">
        <v>36</v>
      </c>
      <c r="I15" s="144" t="s">
        <v>167</v>
      </c>
      <c r="J15" s="145" t="s">
        <v>165</v>
      </c>
      <c r="K15" s="146" t="s">
        <v>75</v>
      </c>
      <c r="L15" s="101">
        <f aca="true" t="shared" si="0" ref="L15:P16">L16</f>
        <v>0</v>
      </c>
      <c r="M15" s="101"/>
      <c r="N15" s="101"/>
      <c r="O15" s="101">
        <f t="shared" si="0"/>
        <v>0</v>
      </c>
      <c r="P15" s="101">
        <f t="shared" si="0"/>
        <v>0</v>
      </c>
      <c r="R15" s="28">
        <v>850</v>
      </c>
      <c r="S15" s="168">
        <f>L28</f>
        <v>4500</v>
      </c>
      <c r="T15" s="168">
        <f>O28</f>
        <v>0</v>
      </c>
      <c r="U15" s="168">
        <f>P28</f>
        <v>0</v>
      </c>
    </row>
    <row r="16" spans="1:16" ht="61.5" customHeight="1" hidden="1">
      <c r="A16" s="45" t="s">
        <v>73</v>
      </c>
      <c r="B16" s="45" t="s">
        <v>73</v>
      </c>
      <c r="C16" s="52">
        <v>63</v>
      </c>
      <c r="D16" s="52">
        <v>0</v>
      </c>
      <c r="E16" s="52">
        <v>11</v>
      </c>
      <c r="F16" s="143">
        <v>863</v>
      </c>
      <c r="G16" s="144" t="s">
        <v>35</v>
      </c>
      <c r="H16" s="144" t="s">
        <v>36</v>
      </c>
      <c r="I16" s="144" t="s">
        <v>167</v>
      </c>
      <c r="J16" s="145" t="s">
        <v>165</v>
      </c>
      <c r="K16" s="145" t="s">
        <v>17</v>
      </c>
      <c r="L16" s="101">
        <f t="shared" si="0"/>
        <v>0</v>
      </c>
      <c r="M16" s="101"/>
      <c r="N16" s="101"/>
      <c r="O16" s="101">
        <f t="shared" si="0"/>
        <v>0</v>
      </c>
      <c r="P16" s="101">
        <f t="shared" si="0"/>
        <v>0</v>
      </c>
    </row>
    <row r="17" spans="1:21" ht="24.75" customHeight="1" hidden="1">
      <c r="A17" s="45" t="s">
        <v>76</v>
      </c>
      <c r="B17" s="45" t="s">
        <v>76</v>
      </c>
      <c r="C17" s="52">
        <v>63</v>
      </c>
      <c r="D17" s="52">
        <v>0</v>
      </c>
      <c r="E17" s="52">
        <v>11</v>
      </c>
      <c r="F17" s="143">
        <v>863</v>
      </c>
      <c r="G17" s="112" t="s">
        <v>35</v>
      </c>
      <c r="H17" s="112" t="s">
        <v>36</v>
      </c>
      <c r="I17" s="144" t="s">
        <v>167</v>
      </c>
      <c r="J17" s="145" t="s">
        <v>165</v>
      </c>
      <c r="K17" s="145" t="s">
        <v>18</v>
      </c>
      <c r="L17" s="101"/>
      <c r="M17" s="101"/>
      <c r="N17" s="101"/>
      <c r="O17" s="101"/>
      <c r="P17" s="101"/>
      <c r="S17" s="168">
        <f>L14+L18-L29-L32+L63</f>
        <v>1611314</v>
      </c>
      <c r="T17" s="168">
        <f>O14+O18-O29-O32+O63</f>
        <v>0</v>
      </c>
      <c r="U17" s="168">
        <f>P14+P18-P29-P32+P63</f>
        <v>0</v>
      </c>
    </row>
    <row r="18" spans="1:21" s="32" customFormat="1" ht="50.25" customHeight="1" hidden="1">
      <c r="A18" s="215" t="s">
        <v>39</v>
      </c>
      <c r="B18" s="216"/>
      <c r="C18" s="105">
        <v>63</v>
      </c>
      <c r="D18" s="105">
        <v>0</v>
      </c>
      <c r="E18" s="105">
        <v>11</v>
      </c>
      <c r="F18" s="129">
        <v>863</v>
      </c>
      <c r="G18" s="118" t="s">
        <v>35</v>
      </c>
      <c r="H18" s="118" t="s">
        <v>40</v>
      </c>
      <c r="I18" s="118"/>
      <c r="J18" s="118"/>
      <c r="K18" s="118"/>
      <c r="L18" s="100">
        <f>L22+L29+L32+L19</f>
        <v>1545435</v>
      </c>
      <c r="M18" s="100">
        <f>M22+M29+M32+M19</f>
        <v>0</v>
      </c>
      <c r="N18" s="100">
        <f>N22+N29+N32+N19</f>
        <v>1545435</v>
      </c>
      <c r="O18" s="100">
        <f>O22+O29+O32+O19</f>
        <v>0</v>
      </c>
      <c r="P18" s="100">
        <f>P22+P29+P32+P19</f>
        <v>0</v>
      </c>
      <c r="R18" s="32">
        <v>240</v>
      </c>
      <c r="S18" s="169">
        <f>L26+L31+L69+L74+L82+L87+L91</f>
        <v>1727241.75</v>
      </c>
      <c r="T18" s="169">
        <f>O26+O31+O69+O74+O82+O87+O91</f>
        <v>0</v>
      </c>
      <c r="U18" s="169">
        <f>P26+P31+P69+P74+P82+P87+P91</f>
        <v>0</v>
      </c>
    </row>
    <row r="19" spans="1:21" s="32" customFormat="1" ht="40.5" customHeight="1" hidden="1">
      <c r="A19" s="88"/>
      <c r="B19" s="236" t="s">
        <v>214</v>
      </c>
      <c r="C19" s="236"/>
      <c r="D19" s="105"/>
      <c r="E19" s="105"/>
      <c r="F19" s="143">
        <v>863</v>
      </c>
      <c r="G19" s="112" t="s">
        <v>35</v>
      </c>
      <c r="H19" s="112" t="s">
        <v>40</v>
      </c>
      <c r="I19" s="144" t="s">
        <v>131</v>
      </c>
      <c r="J19" s="145" t="s">
        <v>244</v>
      </c>
      <c r="K19" s="112"/>
      <c r="L19" s="101">
        <f aca="true" t="shared" si="1" ref="L19:P20">L20</f>
        <v>467400</v>
      </c>
      <c r="M19" s="101">
        <f t="shared" si="1"/>
        <v>0</v>
      </c>
      <c r="N19" s="101">
        <f t="shared" si="1"/>
        <v>467400</v>
      </c>
      <c r="O19" s="101">
        <f t="shared" si="1"/>
        <v>0</v>
      </c>
      <c r="P19" s="101">
        <f t="shared" si="1"/>
        <v>0</v>
      </c>
      <c r="S19" s="169"/>
      <c r="T19" s="169"/>
      <c r="U19" s="169"/>
    </row>
    <row r="20" spans="1:21" s="32" customFormat="1" ht="50.25" customHeight="1" hidden="1">
      <c r="A20" s="88"/>
      <c r="B20" s="85" t="s">
        <v>73</v>
      </c>
      <c r="C20" s="105"/>
      <c r="D20" s="105"/>
      <c r="E20" s="105"/>
      <c r="F20" s="143">
        <v>863</v>
      </c>
      <c r="G20" s="144" t="s">
        <v>35</v>
      </c>
      <c r="H20" s="144" t="s">
        <v>40</v>
      </c>
      <c r="I20" s="144" t="s">
        <v>131</v>
      </c>
      <c r="J20" s="145" t="s">
        <v>244</v>
      </c>
      <c r="K20" s="112" t="s">
        <v>17</v>
      </c>
      <c r="L20" s="101">
        <f t="shared" si="1"/>
        <v>467400</v>
      </c>
      <c r="M20" s="101">
        <f t="shared" si="1"/>
        <v>0</v>
      </c>
      <c r="N20" s="101">
        <f t="shared" si="1"/>
        <v>467400</v>
      </c>
      <c r="O20" s="101">
        <f t="shared" si="1"/>
        <v>0</v>
      </c>
      <c r="P20" s="101">
        <f t="shared" si="1"/>
        <v>0</v>
      </c>
      <c r="S20" s="169"/>
      <c r="T20" s="169"/>
      <c r="U20" s="169"/>
    </row>
    <row r="21" spans="1:21" s="32" customFormat="1" ht="24.75" customHeight="1" hidden="1">
      <c r="A21" s="88"/>
      <c r="B21" s="85" t="s">
        <v>76</v>
      </c>
      <c r="C21" s="105"/>
      <c r="D21" s="105"/>
      <c r="E21" s="105"/>
      <c r="F21" s="143">
        <v>863</v>
      </c>
      <c r="G21" s="112" t="s">
        <v>35</v>
      </c>
      <c r="H21" s="112" t="s">
        <v>40</v>
      </c>
      <c r="I21" s="144" t="s">
        <v>131</v>
      </c>
      <c r="J21" s="145" t="s">
        <v>244</v>
      </c>
      <c r="K21" s="112" t="s">
        <v>18</v>
      </c>
      <c r="L21" s="101">
        <f>'6.ВС'!L21</f>
        <v>467400</v>
      </c>
      <c r="M21" s="101">
        <f>'6.ВС'!M21</f>
        <v>0</v>
      </c>
      <c r="N21" s="101">
        <f>'6.ВС'!N21</f>
        <v>467400</v>
      </c>
      <c r="O21" s="101">
        <f>'6.ВС'!O21</f>
        <v>0</v>
      </c>
      <c r="P21" s="101">
        <f>'6.ВС'!P21</f>
        <v>0</v>
      </c>
      <c r="S21" s="169"/>
      <c r="T21" s="169"/>
      <c r="U21" s="169"/>
    </row>
    <row r="22" spans="1:16" ht="24.75" customHeight="1" hidden="1">
      <c r="A22" s="237" t="s">
        <v>77</v>
      </c>
      <c r="B22" s="238"/>
      <c r="C22" s="52">
        <v>63</v>
      </c>
      <c r="D22" s="52">
        <v>0</v>
      </c>
      <c r="E22" s="52">
        <v>11</v>
      </c>
      <c r="F22" s="143">
        <v>863</v>
      </c>
      <c r="G22" s="112" t="s">
        <v>35</v>
      </c>
      <c r="H22" s="112" t="s">
        <v>40</v>
      </c>
      <c r="I22" s="144" t="s">
        <v>131</v>
      </c>
      <c r="J22" s="145" t="s">
        <v>245</v>
      </c>
      <c r="K22" s="112"/>
      <c r="L22" s="101">
        <f>L23+L25+L27</f>
        <v>1063035</v>
      </c>
      <c r="M22" s="101">
        <f>M23+M25+M27</f>
        <v>0</v>
      </c>
      <c r="N22" s="101">
        <f>N23+N25+N27</f>
        <v>1063035</v>
      </c>
      <c r="O22" s="101">
        <f>O23+O25+O27</f>
        <v>0</v>
      </c>
      <c r="P22" s="101">
        <f>P23+P25+P27</f>
        <v>0</v>
      </c>
    </row>
    <row r="23" spans="1:16" ht="62.25" customHeight="1" hidden="1">
      <c r="A23" s="61"/>
      <c r="B23" s="45" t="s">
        <v>73</v>
      </c>
      <c r="C23" s="52">
        <v>63</v>
      </c>
      <c r="D23" s="52">
        <v>0</v>
      </c>
      <c r="E23" s="52">
        <v>11</v>
      </c>
      <c r="F23" s="143">
        <v>863</v>
      </c>
      <c r="G23" s="144" t="s">
        <v>35</v>
      </c>
      <c r="H23" s="144" t="s">
        <v>40</v>
      </c>
      <c r="I23" s="144" t="s">
        <v>131</v>
      </c>
      <c r="J23" s="145" t="s">
        <v>245</v>
      </c>
      <c r="K23" s="112" t="s">
        <v>17</v>
      </c>
      <c r="L23" s="101">
        <f>L24</f>
        <v>833106</v>
      </c>
      <c r="M23" s="101">
        <f>M24</f>
        <v>0</v>
      </c>
      <c r="N23" s="101">
        <f>N24</f>
        <v>833106</v>
      </c>
      <c r="O23" s="101">
        <f>O24</f>
        <v>0</v>
      </c>
      <c r="P23" s="101">
        <f>P24</f>
        <v>0</v>
      </c>
    </row>
    <row r="24" spans="1:16" ht="24.75" customHeight="1" hidden="1">
      <c r="A24" s="57"/>
      <c r="B24" s="45" t="s">
        <v>76</v>
      </c>
      <c r="C24" s="52">
        <v>63</v>
      </c>
      <c r="D24" s="52">
        <v>0</v>
      </c>
      <c r="E24" s="52">
        <v>11</v>
      </c>
      <c r="F24" s="143">
        <v>863</v>
      </c>
      <c r="G24" s="112" t="s">
        <v>35</v>
      </c>
      <c r="H24" s="112" t="s">
        <v>40</v>
      </c>
      <c r="I24" s="144" t="s">
        <v>131</v>
      </c>
      <c r="J24" s="145" t="s">
        <v>245</v>
      </c>
      <c r="K24" s="112" t="s">
        <v>18</v>
      </c>
      <c r="L24" s="101">
        <f>'6.ВС'!L24</f>
        <v>833106</v>
      </c>
      <c r="M24" s="101">
        <f>'6.ВС'!M24</f>
        <v>0</v>
      </c>
      <c r="N24" s="101">
        <f>'6.ВС'!N24</f>
        <v>833106</v>
      </c>
      <c r="O24" s="101">
        <f>'6.ВС'!O24</f>
        <v>0</v>
      </c>
      <c r="P24" s="101">
        <f>'6.ВС'!P24</f>
        <v>0</v>
      </c>
    </row>
    <row r="25" spans="1:16" ht="24.75" customHeight="1" hidden="1">
      <c r="A25" s="57"/>
      <c r="B25" s="87" t="s">
        <v>116</v>
      </c>
      <c r="C25" s="52">
        <v>63</v>
      </c>
      <c r="D25" s="52">
        <v>0</v>
      </c>
      <c r="E25" s="52">
        <v>11</v>
      </c>
      <c r="F25" s="147">
        <v>863</v>
      </c>
      <c r="G25" s="148" t="s">
        <v>35</v>
      </c>
      <c r="H25" s="148" t="s">
        <v>40</v>
      </c>
      <c r="I25" s="144" t="s">
        <v>131</v>
      </c>
      <c r="J25" s="145" t="s">
        <v>245</v>
      </c>
      <c r="K25" s="148" t="s">
        <v>19</v>
      </c>
      <c r="L25" s="101">
        <f>L26</f>
        <v>225429</v>
      </c>
      <c r="M25" s="101">
        <f>M26</f>
        <v>0</v>
      </c>
      <c r="N25" s="101">
        <f>N26</f>
        <v>225429</v>
      </c>
      <c r="O25" s="101">
        <f>O26</f>
        <v>0</v>
      </c>
      <c r="P25" s="101">
        <f>P26</f>
        <v>0</v>
      </c>
    </row>
    <row r="26" spans="1:16" ht="28.5" customHeight="1" hidden="1">
      <c r="A26" s="57"/>
      <c r="B26" s="46" t="s">
        <v>78</v>
      </c>
      <c r="C26" s="52">
        <v>63</v>
      </c>
      <c r="D26" s="52">
        <v>0</v>
      </c>
      <c r="E26" s="52">
        <v>11</v>
      </c>
      <c r="F26" s="147">
        <v>863</v>
      </c>
      <c r="G26" s="148" t="s">
        <v>35</v>
      </c>
      <c r="H26" s="148" t="s">
        <v>40</v>
      </c>
      <c r="I26" s="144" t="s">
        <v>131</v>
      </c>
      <c r="J26" s="145" t="s">
        <v>245</v>
      </c>
      <c r="K26" s="148" t="s">
        <v>20</v>
      </c>
      <c r="L26" s="101">
        <f>'6.ВС'!L26</f>
        <v>225429</v>
      </c>
      <c r="M26" s="101">
        <f>'6.ВС'!M26</f>
        <v>0</v>
      </c>
      <c r="N26" s="101">
        <f>'6.ВС'!N26</f>
        <v>225429</v>
      </c>
      <c r="O26" s="101">
        <f>'6.ВС'!O26</f>
        <v>0</v>
      </c>
      <c r="P26" s="101">
        <f>'6.ВС'!P26</f>
        <v>0</v>
      </c>
    </row>
    <row r="27" spans="1:16" ht="15.75" customHeight="1" hidden="1">
      <c r="A27" s="57"/>
      <c r="B27" s="149" t="s">
        <v>21</v>
      </c>
      <c r="C27" s="52">
        <v>63</v>
      </c>
      <c r="D27" s="52">
        <v>0</v>
      </c>
      <c r="E27" s="52">
        <v>11</v>
      </c>
      <c r="F27" s="143">
        <v>863</v>
      </c>
      <c r="G27" s="112" t="s">
        <v>35</v>
      </c>
      <c r="H27" s="112" t="s">
        <v>40</v>
      </c>
      <c r="I27" s="144" t="s">
        <v>131</v>
      </c>
      <c r="J27" s="145" t="s">
        <v>245</v>
      </c>
      <c r="K27" s="112" t="s">
        <v>22</v>
      </c>
      <c r="L27" s="101">
        <f>L28</f>
        <v>4500</v>
      </c>
      <c r="M27" s="101">
        <f>M28</f>
        <v>0</v>
      </c>
      <c r="N27" s="101">
        <f>N28</f>
        <v>4500</v>
      </c>
      <c r="O27" s="101">
        <f>O28</f>
        <v>0</v>
      </c>
      <c r="P27" s="101">
        <f>P28</f>
        <v>0</v>
      </c>
    </row>
    <row r="28" spans="1:16" ht="15.75" customHeight="1" hidden="1">
      <c r="A28" s="57"/>
      <c r="B28" s="86" t="s">
        <v>112</v>
      </c>
      <c r="C28" s="52">
        <v>63</v>
      </c>
      <c r="D28" s="52">
        <v>0</v>
      </c>
      <c r="E28" s="52">
        <v>11</v>
      </c>
      <c r="F28" s="143">
        <v>863</v>
      </c>
      <c r="G28" s="112" t="s">
        <v>35</v>
      </c>
      <c r="H28" s="112" t="s">
        <v>40</v>
      </c>
      <c r="I28" s="144" t="s">
        <v>131</v>
      </c>
      <c r="J28" s="145" t="s">
        <v>245</v>
      </c>
      <c r="K28" s="112" t="s">
        <v>113</v>
      </c>
      <c r="L28" s="101">
        <f>'6.ВС'!L28</f>
        <v>4500</v>
      </c>
      <c r="M28" s="101">
        <f>'6.ВС'!M28</f>
        <v>0</v>
      </c>
      <c r="N28" s="101">
        <f>'6.ВС'!N28</f>
        <v>4500</v>
      </c>
      <c r="O28" s="101">
        <f>'6.ВС'!O28</f>
        <v>0</v>
      </c>
      <c r="P28" s="101">
        <f>'6.ВС'!P28</f>
        <v>0</v>
      </c>
    </row>
    <row r="29" spans="1:16" ht="25.5" customHeight="1" hidden="1">
      <c r="A29" s="57"/>
      <c r="B29" s="237" t="s">
        <v>184</v>
      </c>
      <c r="C29" s="238"/>
      <c r="D29" s="52"/>
      <c r="E29" s="52"/>
      <c r="F29" s="147">
        <v>863</v>
      </c>
      <c r="G29" s="148" t="s">
        <v>35</v>
      </c>
      <c r="H29" s="148" t="s">
        <v>40</v>
      </c>
      <c r="I29" s="144" t="s">
        <v>186</v>
      </c>
      <c r="J29" s="145" t="s">
        <v>246</v>
      </c>
      <c r="K29" s="112"/>
      <c r="L29" s="101">
        <f aca="true" t="shared" si="2" ref="L29:P30">L30</f>
        <v>10000</v>
      </c>
      <c r="M29" s="101">
        <f t="shared" si="2"/>
        <v>0</v>
      </c>
      <c r="N29" s="101">
        <f t="shared" si="2"/>
        <v>10000</v>
      </c>
      <c r="O29" s="101">
        <f t="shared" si="2"/>
        <v>0</v>
      </c>
      <c r="P29" s="101">
        <f t="shared" si="2"/>
        <v>0</v>
      </c>
    </row>
    <row r="30" spans="1:16" ht="24.75" customHeight="1" hidden="1">
      <c r="A30" s="57"/>
      <c r="B30" s="87" t="s">
        <v>116</v>
      </c>
      <c r="C30" s="52">
        <v>63</v>
      </c>
      <c r="D30" s="52">
        <v>0</v>
      </c>
      <c r="E30" s="52">
        <v>11</v>
      </c>
      <c r="F30" s="147">
        <v>863</v>
      </c>
      <c r="G30" s="148" t="s">
        <v>35</v>
      </c>
      <c r="H30" s="148" t="s">
        <v>40</v>
      </c>
      <c r="I30" s="144" t="s">
        <v>186</v>
      </c>
      <c r="J30" s="145" t="s">
        <v>246</v>
      </c>
      <c r="K30" s="148" t="s">
        <v>19</v>
      </c>
      <c r="L30" s="101">
        <f t="shared" si="2"/>
        <v>10000</v>
      </c>
      <c r="M30" s="101">
        <f t="shared" si="2"/>
        <v>0</v>
      </c>
      <c r="N30" s="101">
        <f t="shared" si="2"/>
        <v>10000</v>
      </c>
      <c r="O30" s="101">
        <f t="shared" si="2"/>
        <v>0</v>
      </c>
      <c r="P30" s="101">
        <f t="shared" si="2"/>
        <v>0</v>
      </c>
    </row>
    <row r="31" spans="1:16" ht="24.75" customHeight="1" hidden="1">
      <c r="A31" s="57"/>
      <c r="B31" s="46" t="s">
        <v>78</v>
      </c>
      <c r="C31" s="52">
        <v>63</v>
      </c>
      <c r="D31" s="52">
        <v>0</v>
      </c>
      <c r="E31" s="52">
        <v>11</v>
      </c>
      <c r="F31" s="147">
        <v>863</v>
      </c>
      <c r="G31" s="148" t="s">
        <v>35</v>
      </c>
      <c r="H31" s="148" t="s">
        <v>40</v>
      </c>
      <c r="I31" s="144" t="s">
        <v>186</v>
      </c>
      <c r="J31" s="145" t="s">
        <v>246</v>
      </c>
      <c r="K31" s="148" t="s">
        <v>20</v>
      </c>
      <c r="L31" s="172">
        <f>'6.ВС'!L31</f>
        <v>10000</v>
      </c>
      <c r="M31" s="172">
        <f>'6.ВС'!M31</f>
        <v>0</v>
      </c>
      <c r="N31" s="172">
        <f>'6.ВС'!N31</f>
        <v>10000</v>
      </c>
      <c r="O31" s="172">
        <f>'6.ВС'!O31</f>
        <v>0</v>
      </c>
      <c r="P31" s="172">
        <f>'6.ВС'!P31</f>
        <v>0</v>
      </c>
    </row>
    <row r="32" spans="1:16" ht="15.75" customHeight="1" hidden="1">
      <c r="A32" s="57"/>
      <c r="B32" s="149" t="s">
        <v>169</v>
      </c>
      <c r="C32" s="52">
        <v>63</v>
      </c>
      <c r="D32" s="52">
        <v>0</v>
      </c>
      <c r="E32" s="52">
        <v>11</v>
      </c>
      <c r="F32" s="143">
        <v>863</v>
      </c>
      <c r="G32" s="112" t="s">
        <v>35</v>
      </c>
      <c r="H32" s="112" t="s">
        <v>40</v>
      </c>
      <c r="I32" s="144" t="s">
        <v>131</v>
      </c>
      <c r="J32" s="145" t="s">
        <v>247</v>
      </c>
      <c r="K32" s="112"/>
      <c r="L32" s="101">
        <f aca="true" t="shared" si="3" ref="L32:P33">L33</f>
        <v>5000</v>
      </c>
      <c r="M32" s="101">
        <f t="shared" si="3"/>
        <v>0</v>
      </c>
      <c r="N32" s="101">
        <f t="shared" si="3"/>
        <v>5000</v>
      </c>
      <c r="O32" s="101">
        <f t="shared" si="3"/>
        <v>0</v>
      </c>
      <c r="P32" s="101">
        <f t="shared" si="3"/>
        <v>0</v>
      </c>
    </row>
    <row r="33" spans="1:16" ht="15.75" customHeight="1" hidden="1">
      <c r="A33" s="57"/>
      <c r="B33" s="149" t="s">
        <v>21</v>
      </c>
      <c r="C33" s="52">
        <v>63</v>
      </c>
      <c r="D33" s="52">
        <v>0</v>
      </c>
      <c r="E33" s="52">
        <v>11</v>
      </c>
      <c r="F33" s="143">
        <v>863</v>
      </c>
      <c r="G33" s="112" t="s">
        <v>35</v>
      </c>
      <c r="H33" s="112" t="s">
        <v>40</v>
      </c>
      <c r="I33" s="144" t="s">
        <v>131</v>
      </c>
      <c r="J33" s="145" t="s">
        <v>247</v>
      </c>
      <c r="K33" s="112" t="s">
        <v>22</v>
      </c>
      <c r="L33" s="101">
        <f t="shared" si="3"/>
        <v>5000</v>
      </c>
      <c r="M33" s="101">
        <f t="shared" si="3"/>
        <v>0</v>
      </c>
      <c r="N33" s="101">
        <f t="shared" si="3"/>
        <v>5000</v>
      </c>
      <c r="O33" s="101">
        <f t="shared" si="3"/>
        <v>0</v>
      </c>
      <c r="P33" s="101">
        <f t="shared" si="3"/>
        <v>0</v>
      </c>
    </row>
    <row r="34" spans="1:16" ht="15.75" customHeight="1" hidden="1">
      <c r="A34" s="57"/>
      <c r="B34" s="86" t="s">
        <v>112</v>
      </c>
      <c r="C34" s="52">
        <v>63</v>
      </c>
      <c r="D34" s="52">
        <v>0</v>
      </c>
      <c r="E34" s="52">
        <v>11</v>
      </c>
      <c r="F34" s="143">
        <v>863</v>
      </c>
      <c r="G34" s="112" t="s">
        <v>35</v>
      </c>
      <c r="H34" s="112" t="s">
        <v>40</v>
      </c>
      <c r="I34" s="144" t="s">
        <v>131</v>
      </c>
      <c r="J34" s="145" t="s">
        <v>247</v>
      </c>
      <c r="K34" s="112" t="s">
        <v>113</v>
      </c>
      <c r="L34" s="101">
        <f>'6.ВС'!L34</f>
        <v>5000</v>
      </c>
      <c r="M34" s="101">
        <f>'6.ВС'!M34</f>
        <v>0</v>
      </c>
      <c r="N34" s="101">
        <f>'6.ВС'!N34</f>
        <v>5000</v>
      </c>
      <c r="O34" s="101">
        <f>'6.ВС'!O34</f>
        <v>0</v>
      </c>
      <c r="P34" s="101">
        <f>'6.ВС'!P34</f>
        <v>0</v>
      </c>
    </row>
    <row r="35" spans="1:16" s="32" customFormat="1" ht="39" customHeight="1" hidden="1">
      <c r="A35" s="150" t="s">
        <v>79</v>
      </c>
      <c r="B35" s="150" t="s">
        <v>79</v>
      </c>
      <c r="C35" s="105">
        <v>63</v>
      </c>
      <c r="D35" s="105">
        <v>0</v>
      </c>
      <c r="E35" s="105">
        <v>11</v>
      </c>
      <c r="F35" s="129">
        <v>863</v>
      </c>
      <c r="G35" s="118" t="s">
        <v>35</v>
      </c>
      <c r="H35" s="118" t="s">
        <v>23</v>
      </c>
      <c r="I35" s="118"/>
      <c r="J35" s="118"/>
      <c r="K35" s="118"/>
      <c r="L35" s="100">
        <f>L36+L39</f>
        <v>2300</v>
      </c>
      <c r="M35" s="100">
        <f>M36+M39</f>
        <v>0</v>
      </c>
      <c r="N35" s="100">
        <f>N36+N39</f>
        <v>2300</v>
      </c>
      <c r="O35" s="100">
        <f>O36+O39</f>
        <v>0</v>
      </c>
      <c r="P35" s="100">
        <f>P36+P39</f>
        <v>0</v>
      </c>
    </row>
    <row r="36" spans="1:16" s="32" customFormat="1" ht="60" customHeight="1" hidden="1">
      <c r="A36" s="68" t="s">
        <v>80</v>
      </c>
      <c r="B36" s="73" t="s">
        <v>137</v>
      </c>
      <c r="C36" s="52">
        <v>63</v>
      </c>
      <c r="D36" s="52">
        <v>0</v>
      </c>
      <c r="E36" s="52">
        <v>11</v>
      </c>
      <c r="F36" s="143">
        <v>863</v>
      </c>
      <c r="G36" s="112" t="s">
        <v>35</v>
      </c>
      <c r="H36" s="112" t="s">
        <v>23</v>
      </c>
      <c r="I36" s="144" t="s">
        <v>135</v>
      </c>
      <c r="J36" s="145" t="s">
        <v>248</v>
      </c>
      <c r="K36" s="112"/>
      <c r="L36" s="101">
        <f aca="true" t="shared" si="4" ref="L36:P40">L37</f>
        <v>2000</v>
      </c>
      <c r="M36" s="101">
        <f t="shared" si="4"/>
        <v>0</v>
      </c>
      <c r="N36" s="101">
        <f t="shared" si="4"/>
        <v>2000</v>
      </c>
      <c r="O36" s="101">
        <f t="shared" si="4"/>
        <v>0</v>
      </c>
      <c r="P36" s="101">
        <f t="shared" si="4"/>
        <v>0</v>
      </c>
    </row>
    <row r="37" spans="1:16" ht="14.25" customHeight="1" hidden="1">
      <c r="A37" s="57"/>
      <c r="B37" s="59" t="s">
        <v>49</v>
      </c>
      <c r="C37" s="52">
        <v>63</v>
      </c>
      <c r="D37" s="52">
        <v>0</v>
      </c>
      <c r="E37" s="52">
        <v>11</v>
      </c>
      <c r="F37" s="143">
        <v>863</v>
      </c>
      <c r="G37" s="112" t="s">
        <v>35</v>
      </c>
      <c r="H37" s="108" t="s">
        <v>23</v>
      </c>
      <c r="I37" s="144" t="s">
        <v>135</v>
      </c>
      <c r="J37" s="145" t="s">
        <v>248</v>
      </c>
      <c r="K37" s="112" t="s">
        <v>37</v>
      </c>
      <c r="L37" s="101">
        <f t="shared" si="4"/>
        <v>2000</v>
      </c>
      <c r="M37" s="101">
        <f t="shared" si="4"/>
        <v>0</v>
      </c>
      <c r="N37" s="101">
        <f t="shared" si="4"/>
        <v>2000</v>
      </c>
      <c r="O37" s="101">
        <f t="shared" si="4"/>
        <v>0</v>
      </c>
      <c r="P37" s="101">
        <f t="shared" si="4"/>
        <v>0</v>
      </c>
    </row>
    <row r="38" spans="1:16" ht="16.5" customHeight="1" hidden="1">
      <c r="A38" s="57"/>
      <c r="B38" s="74" t="s">
        <v>58</v>
      </c>
      <c r="C38" s="52">
        <v>63</v>
      </c>
      <c r="D38" s="52">
        <v>0</v>
      </c>
      <c r="E38" s="52">
        <v>11</v>
      </c>
      <c r="F38" s="143">
        <v>863</v>
      </c>
      <c r="G38" s="112" t="s">
        <v>35</v>
      </c>
      <c r="H38" s="108" t="s">
        <v>23</v>
      </c>
      <c r="I38" s="144" t="s">
        <v>135</v>
      </c>
      <c r="J38" s="145" t="s">
        <v>248</v>
      </c>
      <c r="K38" s="148" t="s">
        <v>26</v>
      </c>
      <c r="L38" s="101">
        <f>'6.ВС'!L38</f>
        <v>2000</v>
      </c>
      <c r="M38" s="101">
        <f>'6.ВС'!M38</f>
        <v>0</v>
      </c>
      <c r="N38" s="101">
        <f>'6.ВС'!N38</f>
        <v>2000</v>
      </c>
      <c r="O38" s="101">
        <f>'6.ВС'!O38</f>
        <v>0</v>
      </c>
      <c r="P38" s="101">
        <f>'6.ВС'!P38</f>
        <v>0</v>
      </c>
    </row>
    <row r="39" spans="1:16" s="32" customFormat="1" ht="63" customHeight="1" hidden="1">
      <c r="A39" s="68" t="s">
        <v>80</v>
      </c>
      <c r="B39" s="73" t="s">
        <v>181</v>
      </c>
      <c r="C39" s="52">
        <v>63</v>
      </c>
      <c r="D39" s="52">
        <v>0</v>
      </c>
      <c r="E39" s="52">
        <v>11</v>
      </c>
      <c r="F39" s="143">
        <v>863</v>
      </c>
      <c r="G39" s="112" t="s">
        <v>35</v>
      </c>
      <c r="H39" s="112" t="s">
        <v>23</v>
      </c>
      <c r="I39" s="144" t="s">
        <v>179</v>
      </c>
      <c r="J39" s="145" t="s">
        <v>249</v>
      </c>
      <c r="K39" s="112"/>
      <c r="L39" s="101">
        <f t="shared" si="4"/>
        <v>300</v>
      </c>
      <c r="M39" s="101">
        <f t="shared" si="4"/>
        <v>0</v>
      </c>
      <c r="N39" s="101">
        <f t="shared" si="4"/>
        <v>300</v>
      </c>
      <c r="O39" s="101">
        <f t="shared" si="4"/>
        <v>0</v>
      </c>
      <c r="P39" s="101">
        <f t="shared" si="4"/>
        <v>0</v>
      </c>
    </row>
    <row r="40" spans="1:16" ht="14.25" customHeight="1" hidden="1">
      <c r="A40" s="57"/>
      <c r="B40" s="59" t="s">
        <v>49</v>
      </c>
      <c r="C40" s="52">
        <v>63</v>
      </c>
      <c r="D40" s="52">
        <v>0</v>
      </c>
      <c r="E40" s="52">
        <v>11</v>
      </c>
      <c r="F40" s="143">
        <v>863</v>
      </c>
      <c r="G40" s="112" t="s">
        <v>35</v>
      </c>
      <c r="H40" s="108" t="s">
        <v>23</v>
      </c>
      <c r="I40" s="144" t="s">
        <v>179</v>
      </c>
      <c r="J40" s="145" t="s">
        <v>249</v>
      </c>
      <c r="K40" s="112" t="s">
        <v>37</v>
      </c>
      <c r="L40" s="101">
        <f t="shared" si="4"/>
        <v>300</v>
      </c>
      <c r="M40" s="101">
        <f t="shared" si="4"/>
        <v>0</v>
      </c>
      <c r="N40" s="101">
        <f t="shared" si="4"/>
        <v>300</v>
      </c>
      <c r="O40" s="101">
        <f t="shared" si="4"/>
        <v>0</v>
      </c>
      <c r="P40" s="101">
        <f t="shared" si="4"/>
        <v>0</v>
      </c>
    </row>
    <row r="41" spans="1:16" ht="16.5" customHeight="1" hidden="1">
      <c r="A41" s="57"/>
      <c r="B41" s="74" t="s">
        <v>58</v>
      </c>
      <c r="C41" s="52">
        <v>63</v>
      </c>
      <c r="D41" s="52">
        <v>0</v>
      </c>
      <c r="E41" s="52">
        <v>11</v>
      </c>
      <c r="F41" s="143">
        <v>863</v>
      </c>
      <c r="G41" s="112" t="s">
        <v>35</v>
      </c>
      <c r="H41" s="108" t="s">
        <v>23</v>
      </c>
      <c r="I41" s="144" t="s">
        <v>179</v>
      </c>
      <c r="J41" s="145" t="s">
        <v>249</v>
      </c>
      <c r="K41" s="148" t="s">
        <v>26</v>
      </c>
      <c r="L41" s="101">
        <f>'6.ВС'!L41</f>
        <v>300</v>
      </c>
      <c r="M41" s="101">
        <f>'6.ВС'!M41</f>
        <v>0</v>
      </c>
      <c r="N41" s="101">
        <f>'6.ВС'!N41</f>
        <v>300</v>
      </c>
      <c r="O41" s="101">
        <f>'6.ВС'!O41</f>
        <v>0</v>
      </c>
      <c r="P41" s="101">
        <f>'6.ВС'!P41</f>
        <v>0</v>
      </c>
    </row>
    <row r="42" spans="1:16" ht="15.75" customHeight="1" hidden="1">
      <c r="A42" s="65"/>
      <c r="B42" s="159" t="s">
        <v>187</v>
      </c>
      <c r="C42" s="160"/>
      <c r="D42" s="160"/>
      <c r="E42" s="160"/>
      <c r="F42" s="123">
        <v>863</v>
      </c>
      <c r="G42" s="125" t="s">
        <v>35</v>
      </c>
      <c r="H42" s="125" t="s">
        <v>188</v>
      </c>
      <c r="I42" s="125"/>
      <c r="J42" s="125"/>
      <c r="K42" s="148"/>
      <c r="L42" s="100">
        <f>L43</f>
        <v>0</v>
      </c>
      <c r="M42" s="100"/>
      <c r="N42" s="100"/>
      <c r="O42" s="100">
        <f aca="true" t="shared" si="5" ref="O42:P44">O43</f>
        <v>0</v>
      </c>
      <c r="P42" s="100">
        <f t="shared" si="5"/>
        <v>0</v>
      </c>
    </row>
    <row r="43" spans="1:16" ht="16.5" customHeight="1" hidden="1">
      <c r="A43" s="65"/>
      <c r="B43" s="161" t="s">
        <v>189</v>
      </c>
      <c r="C43" s="86"/>
      <c r="D43" s="86"/>
      <c r="E43" s="86"/>
      <c r="F43" s="151">
        <v>863</v>
      </c>
      <c r="G43" s="116" t="s">
        <v>35</v>
      </c>
      <c r="H43" s="116" t="s">
        <v>188</v>
      </c>
      <c r="I43" s="116" t="s">
        <v>193</v>
      </c>
      <c r="J43" s="116" t="s">
        <v>190</v>
      </c>
      <c r="K43" s="148"/>
      <c r="L43" s="101">
        <f>L44</f>
        <v>0</v>
      </c>
      <c r="M43" s="101"/>
      <c r="N43" s="101"/>
      <c r="O43" s="101">
        <f t="shared" si="5"/>
        <v>0</v>
      </c>
      <c r="P43" s="101">
        <f t="shared" si="5"/>
        <v>0</v>
      </c>
    </row>
    <row r="44" spans="1:16" ht="16.5" customHeight="1" hidden="1">
      <c r="A44" s="65"/>
      <c r="B44" s="161" t="s">
        <v>21</v>
      </c>
      <c r="C44" s="86"/>
      <c r="D44" s="86"/>
      <c r="E44" s="86"/>
      <c r="F44" s="151">
        <v>863</v>
      </c>
      <c r="G44" s="116" t="s">
        <v>35</v>
      </c>
      <c r="H44" s="116" t="s">
        <v>188</v>
      </c>
      <c r="I44" s="116" t="s">
        <v>193</v>
      </c>
      <c r="J44" s="116" t="s">
        <v>190</v>
      </c>
      <c r="K44" s="116" t="s">
        <v>22</v>
      </c>
      <c r="L44" s="101">
        <f>L45</f>
        <v>0</v>
      </c>
      <c r="M44" s="101"/>
      <c r="N44" s="101"/>
      <c r="O44" s="101">
        <f t="shared" si="5"/>
        <v>0</v>
      </c>
      <c r="P44" s="101">
        <f t="shared" si="5"/>
        <v>0</v>
      </c>
    </row>
    <row r="45" spans="1:16" ht="16.5" customHeight="1" hidden="1">
      <c r="A45" s="65"/>
      <c r="B45" s="161" t="s">
        <v>191</v>
      </c>
      <c r="C45" s="86"/>
      <c r="D45" s="86"/>
      <c r="E45" s="86"/>
      <c r="F45" s="151">
        <v>863</v>
      </c>
      <c r="G45" s="116" t="s">
        <v>35</v>
      </c>
      <c r="H45" s="116" t="s">
        <v>188</v>
      </c>
      <c r="I45" s="116" t="s">
        <v>193</v>
      </c>
      <c r="J45" s="116" t="s">
        <v>190</v>
      </c>
      <c r="K45" s="116" t="s">
        <v>192</v>
      </c>
      <c r="L45" s="101">
        <v>0</v>
      </c>
      <c r="M45" s="101"/>
      <c r="N45" s="101"/>
      <c r="O45" s="101">
        <v>0</v>
      </c>
      <c r="P45" s="101">
        <v>0</v>
      </c>
    </row>
    <row r="46" spans="1:16" s="32" customFormat="1" ht="15.75" customHeight="1" hidden="1">
      <c r="A46" s="215" t="s">
        <v>42</v>
      </c>
      <c r="B46" s="216"/>
      <c r="C46" s="105">
        <v>70</v>
      </c>
      <c r="D46" s="105">
        <v>0</v>
      </c>
      <c r="E46" s="107" t="s">
        <v>121</v>
      </c>
      <c r="F46" s="123">
        <v>863</v>
      </c>
      <c r="G46" s="118" t="s">
        <v>35</v>
      </c>
      <c r="H46" s="118" t="s">
        <v>50</v>
      </c>
      <c r="I46" s="118"/>
      <c r="J46" s="118"/>
      <c r="K46" s="118"/>
      <c r="L46" s="100">
        <f aca="true" t="shared" si="6" ref="L46:P48">L47</f>
        <v>0</v>
      </c>
      <c r="M46" s="100"/>
      <c r="N46" s="100"/>
      <c r="O46" s="100">
        <f t="shared" si="6"/>
        <v>0</v>
      </c>
      <c r="P46" s="100">
        <f t="shared" si="6"/>
        <v>0</v>
      </c>
    </row>
    <row r="47" spans="1:16" ht="15.75" customHeight="1" hidden="1">
      <c r="A47" s="219" t="s">
        <v>176</v>
      </c>
      <c r="B47" s="220"/>
      <c r="C47" s="52">
        <v>70</v>
      </c>
      <c r="D47" s="52">
        <v>0</v>
      </c>
      <c r="E47" s="108" t="s">
        <v>121</v>
      </c>
      <c r="F47" s="151">
        <v>863</v>
      </c>
      <c r="G47" s="112" t="s">
        <v>35</v>
      </c>
      <c r="H47" s="112" t="s">
        <v>50</v>
      </c>
      <c r="I47" s="144" t="s">
        <v>133</v>
      </c>
      <c r="J47" s="145" t="s">
        <v>134</v>
      </c>
      <c r="K47" s="112"/>
      <c r="L47" s="101">
        <f t="shared" si="6"/>
        <v>0</v>
      </c>
      <c r="M47" s="101"/>
      <c r="N47" s="101"/>
      <c r="O47" s="101">
        <f t="shared" si="6"/>
        <v>0</v>
      </c>
      <c r="P47" s="101">
        <f t="shared" si="6"/>
        <v>0</v>
      </c>
    </row>
    <row r="48" spans="1:16" ht="12.75" customHeight="1" hidden="1">
      <c r="A48" s="57"/>
      <c r="B48" s="56" t="s">
        <v>21</v>
      </c>
      <c r="C48" s="52">
        <v>70</v>
      </c>
      <c r="D48" s="52">
        <v>0</v>
      </c>
      <c r="E48" s="108" t="s">
        <v>121</v>
      </c>
      <c r="F48" s="151">
        <v>863</v>
      </c>
      <c r="G48" s="112" t="s">
        <v>35</v>
      </c>
      <c r="H48" s="112" t="s">
        <v>50</v>
      </c>
      <c r="I48" s="144" t="s">
        <v>133</v>
      </c>
      <c r="J48" s="145" t="s">
        <v>134</v>
      </c>
      <c r="K48" s="112" t="s">
        <v>22</v>
      </c>
      <c r="L48" s="101">
        <f t="shared" si="6"/>
        <v>0</v>
      </c>
      <c r="M48" s="101"/>
      <c r="N48" s="101"/>
      <c r="O48" s="101">
        <f t="shared" si="6"/>
        <v>0</v>
      </c>
      <c r="P48" s="101">
        <f t="shared" si="6"/>
        <v>0</v>
      </c>
    </row>
    <row r="49" spans="1:16" ht="15.75" customHeight="1" hidden="1">
      <c r="A49" s="57"/>
      <c r="B49" s="59" t="s">
        <v>24</v>
      </c>
      <c r="C49" s="52">
        <v>70</v>
      </c>
      <c r="D49" s="52">
        <v>0</v>
      </c>
      <c r="E49" s="108" t="s">
        <v>121</v>
      </c>
      <c r="F49" s="151">
        <v>863</v>
      </c>
      <c r="G49" s="112" t="s">
        <v>35</v>
      </c>
      <c r="H49" s="112" t="s">
        <v>50</v>
      </c>
      <c r="I49" s="144" t="s">
        <v>133</v>
      </c>
      <c r="J49" s="145" t="s">
        <v>134</v>
      </c>
      <c r="K49" s="112" t="s">
        <v>25</v>
      </c>
      <c r="L49" s="101">
        <v>0</v>
      </c>
      <c r="M49" s="101"/>
      <c r="N49" s="101"/>
      <c r="O49" s="101">
        <v>0</v>
      </c>
      <c r="P49" s="101">
        <v>0</v>
      </c>
    </row>
    <row r="50" spans="1:16" s="32" customFormat="1" ht="15.75" customHeight="1" hidden="1">
      <c r="A50" s="215" t="s">
        <v>43</v>
      </c>
      <c r="B50" s="216"/>
      <c r="C50" s="105">
        <v>63</v>
      </c>
      <c r="D50" s="105">
        <v>0</v>
      </c>
      <c r="E50" s="105">
        <v>11</v>
      </c>
      <c r="F50" s="123">
        <v>863</v>
      </c>
      <c r="G50" s="118" t="s">
        <v>35</v>
      </c>
      <c r="H50" s="118" t="s">
        <v>51</v>
      </c>
      <c r="I50" s="118"/>
      <c r="J50" s="118"/>
      <c r="K50" s="118"/>
      <c r="L50" s="100">
        <f>L57+L54+L51</f>
        <v>53882</v>
      </c>
      <c r="M50" s="100">
        <f>M57+M54+M51</f>
        <v>0</v>
      </c>
      <c r="N50" s="100">
        <f>N57+N54+N51</f>
        <v>53882</v>
      </c>
      <c r="O50" s="100">
        <f>O57+O54+O51</f>
        <v>0</v>
      </c>
      <c r="P50" s="100">
        <f>P57+P54+P51</f>
        <v>0</v>
      </c>
    </row>
    <row r="51" spans="1:16" s="32" customFormat="1" ht="15.75" customHeight="1" hidden="1">
      <c r="A51" s="88"/>
      <c r="B51" s="164" t="s">
        <v>194</v>
      </c>
      <c r="C51" s="105"/>
      <c r="D51" s="105"/>
      <c r="E51" s="105"/>
      <c r="F51" s="123"/>
      <c r="G51" s="108" t="s">
        <v>35</v>
      </c>
      <c r="H51" s="108" t="s">
        <v>51</v>
      </c>
      <c r="I51" s="144" t="s">
        <v>138</v>
      </c>
      <c r="J51" s="145" t="s">
        <v>196</v>
      </c>
      <c r="K51" s="118"/>
      <c r="L51" s="100">
        <v>0</v>
      </c>
      <c r="M51" s="100"/>
      <c r="N51" s="100"/>
      <c r="O51" s="101">
        <f>O52</f>
        <v>0</v>
      </c>
      <c r="P51" s="101">
        <f>P52</f>
        <v>0</v>
      </c>
    </row>
    <row r="52" spans="1:16" s="32" customFormat="1" ht="15.75" customHeight="1" hidden="1">
      <c r="A52" s="88"/>
      <c r="B52" s="149" t="s">
        <v>21</v>
      </c>
      <c r="C52" s="52"/>
      <c r="D52" s="52"/>
      <c r="E52" s="52"/>
      <c r="F52" s="151"/>
      <c r="G52" s="108" t="s">
        <v>35</v>
      </c>
      <c r="H52" s="108" t="s">
        <v>51</v>
      </c>
      <c r="I52" s="144" t="s">
        <v>138</v>
      </c>
      <c r="J52" s="145" t="s">
        <v>196</v>
      </c>
      <c r="K52" s="112" t="s">
        <v>22</v>
      </c>
      <c r="L52" s="101">
        <v>0</v>
      </c>
      <c r="M52" s="101"/>
      <c r="N52" s="101"/>
      <c r="O52" s="101">
        <f>O53</f>
        <v>0</v>
      </c>
      <c r="P52" s="101">
        <f>P53</f>
        <v>0</v>
      </c>
    </row>
    <row r="53" spans="1:21" s="32" customFormat="1" ht="15.75" customHeight="1" hidden="1">
      <c r="A53" s="88"/>
      <c r="B53" s="174" t="s">
        <v>24</v>
      </c>
      <c r="C53" s="52"/>
      <c r="D53" s="52"/>
      <c r="E53" s="52"/>
      <c r="F53" s="151"/>
      <c r="G53" s="108" t="s">
        <v>35</v>
      </c>
      <c r="H53" s="108" t="s">
        <v>51</v>
      </c>
      <c r="I53" s="144" t="s">
        <v>138</v>
      </c>
      <c r="J53" s="145" t="s">
        <v>196</v>
      </c>
      <c r="K53" s="112" t="s">
        <v>25</v>
      </c>
      <c r="L53" s="101">
        <f>'6.ВС'!L53</f>
        <v>0</v>
      </c>
      <c r="M53" s="101"/>
      <c r="N53" s="101"/>
      <c r="O53" s="101">
        <f>'6.ВС'!O53</f>
        <v>0</v>
      </c>
      <c r="P53" s="101">
        <f>'6.ВС'!P53</f>
        <v>0</v>
      </c>
      <c r="Q53" s="101">
        <f>'6.ВС'!Q53</f>
        <v>0</v>
      </c>
      <c r="R53" s="101" t="e">
        <f>'6.ВС'!#REF!</f>
        <v>#REF!</v>
      </c>
      <c r="S53" s="101" t="e">
        <f>'6.ВС'!#REF!</f>
        <v>#REF!</v>
      </c>
      <c r="T53" s="101" t="e">
        <f>'6.ВС'!#REF!</f>
        <v>#REF!</v>
      </c>
      <c r="U53" s="101" t="e">
        <f>'6.ВС'!#REF!</f>
        <v>#REF!</v>
      </c>
    </row>
    <row r="54" spans="1:16" s="32" customFormat="1" ht="27" customHeight="1" hidden="1">
      <c r="A54" s="88"/>
      <c r="B54" s="219" t="s">
        <v>250</v>
      </c>
      <c r="C54" s="220"/>
      <c r="D54" s="52"/>
      <c r="E54" s="52"/>
      <c r="F54" s="151"/>
      <c r="G54" s="108" t="s">
        <v>35</v>
      </c>
      <c r="H54" s="108" t="s">
        <v>51</v>
      </c>
      <c r="I54" s="144"/>
      <c r="J54" s="145" t="s">
        <v>251</v>
      </c>
      <c r="K54" s="112"/>
      <c r="L54" s="101">
        <f aca="true" t="shared" si="7" ref="L54:P55">L55</f>
        <v>53382</v>
      </c>
      <c r="M54" s="101">
        <f t="shared" si="7"/>
        <v>0</v>
      </c>
      <c r="N54" s="101">
        <f t="shared" si="7"/>
        <v>53382</v>
      </c>
      <c r="O54" s="101">
        <f t="shared" si="7"/>
        <v>0</v>
      </c>
      <c r="P54" s="101">
        <f t="shared" si="7"/>
        <v>0</v>
      </c>
    </row>
    <row r="55" spans="1:16" s="32" customFormat="1" ht="27" customHeight="1" hidden="1">
      <c r="A55" s="88"/>
      <c r="B55" s="59" t="s">
        <v>116</v>
      </c>
      <c r="C55" s="59" t="s">
        <v>116</v>
      </c>
      <c r="D55" s="52"/>
      <c r="E55" s="52"/>
      <c r="F55" s="151"/>
      <c r="G55" s="108" t="s">
        <v>35</v>
      </c>
      <c r="H55" s="108" t="s">
        <v>51</v>
      </c>
      <c r="I55" s="144"/>
      <c r="J55" s="145" t="s">
        <v>251</v>
      </c>
      <c r="K55" s="112" t="s">
        <v>19</v>
      </c>
      <c r="L55" s="101">
        <f t="shared" si="7"/>
        <v>53382</v>
      </c>
      <c r="M55" s="101">
        <f t="shared" si="7"/>
        <v>0</v>
      </c>
      <c r="N55" s="101">
        <f t="shared" si="7"/>
        <v>53382</v>
      </c>
      <c r="O55" s="101">
        <f t="shared" si="7"/>
        <v>0</v>
      </c>
      <c r="P55" s="101">
        <f t="shared" si="7"/>
        <v>0</v>
      </c>
    </row>
    <row r="56" spans="1:16" s="32" customFormat="1" ht="29.25" customHeight="1" hidden="1">
      <c r="A56" s="88"/>
      <c r="B56" s="74" t="s">
        <v>78</v>
      </c>
      <c r="C56" s="74" t="s">
        <v>78</v>
      </c>
      <c r="D56" s="52"/>
      <c r="E56" s="52"/>
      <c r="F56" s="151"/>
      <c r="G56" s="108" t="s">
        <v>35</v>
      </c>
      <c r="H56" s="108" t="s">
        <v>51</v>
      </c>
      <c r="I56" s="144"/>
      <c r="J56" s="145" t="s">
        <v>251</v>
      </c>
      <c r="K56" s="112" t="s">
        <v>20</v>
      </c>
      <c r="L56" s="101">
        <f>'6.ВС'!L56</f>
        <v>53382</v>
      </c>
      <c r="M56" s="101">
        <f>'6.ВС'!M56</f>
        <v>0</v>
      </c>
      <c r="N56" s="101">
        <f>'6.ВС'!N56</f>
        <v>53382</v>
      </c>
      <c r="O56" s="101">
        <f>'6.ВС'!O56</f>
        <v>0</v>
      </c>
      <c r="P56" s="101">
        <f>'6.ВС'!P56</f>
        <v>0</v>
      </c>
    </row>
    <row r="57" spans="1:16" ht="53.25" customHeight="1" hidden="1">
      <c r="A57" s="219" t="s">
        <v>140</v>
      </c>
      <c r="B57" s="220"/>
      <c r="C57" s="52">
        <v>63</v>
      </c>
      <c r="D57" s="52">
        <v>0</v>
      </c>
      <c r="E57" s="52">
        <v>11</v>
      </c>
      <c r="F57" s="151">
        <v>863</v>
      </c>
      <c r="G57" s="108" t="s">
        <v>35</v>
      </c>
      <c r="H57" s="108" t="s">
        <v>51</v>
      </c>
      <c r="I57" s="144" t="s">
        <v>138</v>
      </c>
      <c r="J57" s="145" t="s">
        <v>252</v>
      </c>
      <c r="K57" s="108"/>
      <c r="L57" s="101">
        <f aca="true" t="shared" si="8" ref="L57:P58">L58</f>
        <v>500</v>
      </c>
      <c r="M57" s="101">
        <f t="shared" si="8"/>
        <v>0</v>
      </c>
      <c r="N57" s="101">
        <f t="shared" si="8"/>
        <v>500</v>
      </c>
      <c r="O57" s="101">
        <f t="shared" si="8"/>
        <v>0</v>
      </c>
      <c r="P57" s="101">
        <f t="shared" si="8"/>
        <v>0</v>
      </c>
    </row>
    <row r="58" spans="1:16" ht="16.5" customHeight="1" hidden="1">
      <c r="A58" s="57"/>
      <c r="B58" s="59" t="s">
        <v>49</v>
      </c>
      <c r="C58" s="52">
        <v>63</v>
      </c>
      <c r="D58" s="52">
        <v>0</v>
      </c>
      <c r="E58" s="52">
        <v>11</v>
      </c>
      <c r="F58" s="151">
        <v>863</v>
      </c>
      <c r="G58" s="112" t="s">
        <v>35</v>
      </c>
      <c r="H58" s="108" t="s">
        <v>51</v>
      </c>
      <c r="I58" s="144" t="s">
        <v>138</v>
      </c>
      <c r="J58" s="145" t="s">
        <v>252</v>
      </c>
      <c r="K58" s="112" t="s">
        <v>37</v>
      </c>
      <c r="L58" s="101">
        <f t="shared" si="8"/>
        <v>500</v>
      </c>
      <c r="M58" s="101">
        <f t="shared" si="8"/>
        <v>0</v>
      </c>
      <c r="N58" s="101">
        <f t="shared" si="8"/>
        <v>500</v>
      </c>
      <c r="O58" s="101">
        <f t="shared" si="8"/>
        <v>0</v>
      </c>
      <c r="P58" s="101">
        <f t="shared" si="8"/>
        <v>0</v>
      </c>
    </row>
    <row r="59" spans="1:21" ht="15.75" customHeight="1" hidden="1">
      <c r="A59" s="57"/>
      <c r="B59" s="74" t="s">
        <v>58</v>
      </c>
      <c r="C59" s="52">
        <v>63</v>
      </c>
      <c r="D59" s="52">
        <v>0</v>
      </c>
      <c r="E59" s="52">
        <v>11</v>
      </c>
      <c r="F59" s="151">
        <v>863</v>
      </c>
      <c r="G59" s="112" t="s">
        <v>35</v>
      </c>
      <c r="H59" s="108" t="s">
        <v>51</v>
      </c>
      <c r="I59" s="144" t="s">
        <v>138</v>
      </c>
      <c r="J59" s="145" t="s">
        <v>252</v>
      </c>
      <c r="K59" s="148" t="s">
        <v>26</v>
      </c>
      <c r="L59" s="101">
        <f>'6.ВС'!L59</f>
        <v>500</v>
      </c>
      <c r="M59" s="101">
        <f>'6.ВС'!M59</f>
        <v>0</v>
      </c>
      <c r="N59" s="101">
        <f>'6.ВС'!N59</f>
        <v>500</v>
      </c>
      <c r="O59" s="101">
        <f>'6.ВС'!O59</f>
        <v>0</v>
      </c>
      <c r="P59" s="101">
        <f>'6.ВС'!P59</f>
        <v>0</v>
      </c>
      <c r="Q59" s="101">
        <f>'6.ВС'!Q59</f>
        <v>0</v>
      </c>
      <c r="R59" s="101" t="e">
        <f>'6.ВС'!#REF!</f>
        <v>#REF!</v>
      </c>
      <c r="S59" s="101" t="e">
        <f>'6.ВС'!#REF!</f>
        <v>#REF!</v>
      </c>
      <c r="T59" s="101" t="e">
        <f>'6.ВС'!#REF!</f>
        <v>#REF!</v>
      </c>
      <c r="U59" s="101" t="e">
        <f>'6.ВС'!#REF!</f>
        <v>#REF!</v>
      </c>
    </row>
    <row r="60" spans="1:16" ht="27" customHeight="1" hidden="1">
      <c r="A60" s="80" t="s">
        <v>224</v>
      </c>
      <c r="B60" s="80" t="s">
        <v>224</v>
      </c>
      <c r="C60" s="52">
        <v>63</v>
      </c>
      <c r="D60" s="52">
        <v>0</v>
      </c>
      <c r="E60" s="52">
        <v>16</v>
      </c>
      <c r="F60" s="143">
        <v>863</v>
      </c>
      <c r="G60" s="148" t="s">
        <v>35</v>
      </c>
      <c r="H60" s="148" t="s">
        <v>51</v>
      </c>
      <c r="I60" s="144" t="s">
        <v>225</v>
      </c>
      <c r="J60" s="145" t="s">
        <v>226</v>
      </c>
      <c r="K60" s="148"/>
      <c r="L60" s="101">
        <f aca="true" t="shared" si="9" ref="L60:P61">L61</f>
        <v>0</v>
      </c>
      <c r="M60" s="101"/>
      <c r="N60" s="101"/>
      <c r="O60" s="101">
        <f t="shared" si="9"/>
        <v>0</v>
      </c>
      <c r="P60" s="101">
        <f t="shared" si="9"/>
        <v>0</v>
      </c>
    </row>
    <row r="61" spans="1:16" ht="15" customHeight="1" hidden="1">
      <c r="A61" s="87" t="s">
        <v>116</v>
      </c>
      <c r="B61" s="87" t="s">
        <v>116</v>
      </c>
      <c r="C61" s="52">
        <v>63</v>
      </c>
      <c r="D61" s="52">
        <v>0</v>
      </c>
      <c r="E61" s="52">
        <v>16</v>
      </c>
      <c r="F61" s="143">
        <v>863</v>
      </c>
      <c r="G61" s="148" t="s">
        <v>35</v>
      </c>
      <c r="H61" s="148" t="s">
        <v>51</v>
      </c>
      <c r="I61" s="144" t="s">
        <v>225</v>
      </c>
      <c r="J61" s="145" t="s">
        <v>226</v>
      </c>
      <c r="K61" s="148" t="s">
        <v>19</v>
      </c>
      <c r="L61" s="101">
        <f t="shared" si="9"/>
        <v>0</v>
      </c>
      <c r="M61" s="101"/>
      <c r="N61" s="101"/>
      <c r="O61" s="101">
        <f t="shared" si="9"/>
        <v>0</v>
      </c>
      <c r="P61" s="101">
        <f t="shared" si="9"/>
        <v>0</v>
      </c>
    </row>
    <row r="62" spans="1:16" ht="15" customHeight="1" hidden="1">
      <c r="A62" s="46" t="s">
        <v>78</v>
      </c>
      <c r="B62" s="46" t="s">
        <v>78</v>
      </c>
      <c r="C62" s="52">
        <v>63</v>
      </c>
      <c r="D62" s="52">
        <v>0</v>
      </c>
      <c r="E62" s="52">
        <v>16</v>
      </c>
      <c r="F62" s="143">
        <v>863</v>
      </c>
      <c r="G62" s="148" t="s">
        <v>35</v>
      </c>
      <c r="H62" s="148" t="s">
        <v>51</v>
      </c>
      <c r="I62" s="144" t="s">
        <v>225</v>
      </c>
      <c r="J62" s="145" t="s">
        <v>226</v>
      </c>
      <c r="K62" s="148" t="s">
        <v>20</v>
      </c>
      <c r="L62" s="101"/>
      <c r="M62" s="101"/>
      <c r="N62" s="101"/>
      <c r="O62" s="101">
        <v>0</v>
      </c>
      <c r="P62" s="101">
        <v>0</v>
      </c>
    </row>
    <row r="63" spans="1:16" s="31" customFormat="1" ht="14.25" customHeight="1" hidden="1">
      <c r="A63" s="152" t="s">
        <v>52</v>
      </c>
      <c r="B63" s="152" t="s">
        <v>52</v>
      </c>
      <c r="C63" s="105">
        <v>63</v>
      </c>
      <c r="D63" s="105">
        <v>0</v>
      </c>
      <c r="E63" s="105">
        <v>12</v>
      </c>
      <c r="F63" s="141">
        <v>863</v>
      </c>
      <c r="G63" s="118" t="s">
        <v>36</v>
      </c>
      <c r="H63" s="118"/>
      <c r="I63" s="118"/>
      <c r="J63" s="118"/>
      <c r="K63" s="118"/>
      <c r="L63" s="100">
        <f aca="true" t="shared" si="10" ref="L63:P64">L64</f>
        <v>80879</v>
      </c>
      <c r="M63" s="100">
        <f t="shared" si="10"/>
        <v>0</v>
      </c>
      <c r="N63" s="100">
        <f t="shared" si="10"/>
        <v>80879</v>
      </c>
      <c r="O63" s="100">
        <f t="shared" si="10"/>
        <v>0</v>
      </c>
      <c r="P63" s="100">
        <f t="shared" si="10"/>
        <v>0</v>
      </c>
    </row>
    <row r="64" spans="1:16" s="34" customFormat="1" ht="14.25" customHeight="1" hidden="1">
      <c r="A64" s="152" t="s">
        <v>53</v>
      </c>
      <c r="B64" s="152" t="s">
        <v>53</v>
      </c>
      <c r="C64" s="105">
        <v>63</v>
      </c>
      <c r="D64" s="105">
        <v>0</v>
      </c>
      <c r="E64" s="105">
        <v>12</v>
      </c>
      <c r="F64" s="141">
        <v>863</v>
      </c>
      <c r="G64" s="118" t="s">
        <v>36</v>
      </c>
      <c r="H64" s="118" t="s">
        <v>38</v>
      </c>
      <c r="I64" s="118"/>
      <c r="J64" s="118"/>
      <c r="K64" s="118"/>
      <c r="L64" s="100">
        <f t="shared" si="10"/>
        <v>80879</v>
      </c>
      <c r="M64" s="100">
        <f t="shared" si="10"/>
        <v>0</v>
      </c>
      <c r="N64" s="100">
        <f t="shared" si="10"/>
        <v>80879</v>
      </c>
      <c r="O64" s="100">
        <f t="shared" si="10"/>
        <v>0</v>
      </c>
      <c r="P64" s="100">
        <f t="shared" si="10"/>
        <v>0</v>
      </c>
    </row>
    <row r="65" spans="1:16" s="33" customFormat="1" ht="26.25" customHeight="1" hidden="1">
      <c r="A65" s="149" t="s">
        <v>81</v>
      </c>
      <c r="B65" s="149" t="s">
        <v>175</v>
      </c>
      <c r="C65" s="52">
        <v>63</v>
      </c>
      <c r="D65" s="52">
        <v>0</v>
      </c>
      <c r="E65" s="52">
        <v>12</v>
      </c>
      <c r="F65" s="153">
        <v>863</v>
      </c>
      <c r="G65" s="112" t="s">
        <v>36</v>
      </c>
      <c r="H65" s="112" t="s">
        <v>38</v>
      </c>
      <c r="I65" s="112" t="s">
        <v>125</v>
      </c>
      <c r="J65" s="145" t="s">
        <v>253</v>
      </c>
      <c r="K65" s="112"/>
      <c r="L65" s="101">
        <f>L66+L68</f>
        <v>80879</v>
      </c>
      <c r="M65" s="101">
        <f>M66+M68</f>
        <v>0</v>
      </c>
      <c r="N65" s="101">
        <f>N66+N68</f>
        <v>80879</v>
      </c>
      <c r="O65" s="101">
        <f>O66+O68</f>
        <v>0</v>
      </c>
      <c r="P65" s="101">
        <f>P66+P68</f>
        <v>0</v>
      </c>
    </row>
    <row r="66" spans="1:16" ht="61.5" customHeight="1" hidden="1">
      <c r="A66" s="61"/>
      <c r="B66" s="45" t="s">
        <v>73</v>
      </c>
      <c r="C66" s="52">
        <v>63</v>
      </c>
      <c r="D66" s="52">
        <v>0</v>
      </c>
      <c r="E66" s="52">
        <v>12</v>
      </c>
      <c r="F66" s="153">
        <v>863</v>
      </c>
      <c r="G66" s="112" t="s">
        <v>36</v>
      </c>
      <c r="H66" s="112" t="s">
        <v>38</v>
      </c>
      <c r="I66" s="112" t="s">
        <v>125</v>
      </c>
      <c r="J66" s="145" t="s">
        <v>253</v>
      </c>
      <c r="K66" s="112" t="s">
        <v>17</v>
      </c>
      <c r="L66" s="101">
        <f>L67</f>
        <v>79700</v>
      </c>
      <c r="M66" s="101">
        <f>M67</f>
        <v>0</v>
      </c>
      <c r="N66" s="101">
        <f>N67</f>
        <v>79700</v>
      </c>
      <c r="O66" s="101">
        <f>O67</f>
        <v>0</v>
      </c>
      <c r="P66" s="101">
        <f>P67</f>
        <v>0</v>
      </c>
    </row>
    <row r="67" spans="1:16" ht="27" customHeight="1" hidden="1">
      <c r="A67" s="57"/>
      <c r="B67" s="45" t="s">
        <v>76</v>
      </c>
      <c r="C67" s="52">
        <v>63</v>
      </c>
      <c r="D67" s="52">
        <v>0</v>
      </c>
      <c r="E67" s="52">
        <v>12</v>
      </c>
      <c r="F67" s="153">
        <v>863</v>
      </c>
      <c r="G67" s="112" t="s">
        <v>36</v>
      </c>
      <c r="H67" s="112" t="s">
        <v>38</v>
      </c>
      <c r="I67" s="112" t="s">
        <v>125</v>
      </c>
      <c r="J67" s="145" t="s">
        <v>253</v>
      </c>
      <c r="K67" s="112" t="s">
        <v>18</v>
      </c>
      <c r="L67" s="101">
        <f>'6.ВС'!L64</f>
        <v>79700</v>
      </c>
      <c r="M67" s="101">
        <f>'6.ВС'!M64</f>
        <v>0</v>
      </c>
      <c r="N67" s="101">
        <f>'6.ВС'!N64</f>
        <v>79700</v>
      </c>
      <c r="O67" s="101">
        <f>'6.ВС'!O64</f>
        <v>0</v>
      </c>
      <c r="P67" s="101">
        <f>'6.ВС'!P64</f>
        <v>0</v>
      </c>
    </row>
    <row r="68" spans="1:16" ht="27" customHeight="1" hidden="1">
      <c r="A68" s="57"/>
      <c r="B68" s="87" t="s">
        <v>116</v>
      </c>
      <c r="C68" s="52">
        <v>63</v>
      </c>
      <c r="D68" s="52">
        <v>0</v>
      </c>
      <c r="E68" s="52">
        <v>12</v>
      </c>
      <c r="F68" s="151">
        <v>863</v>
      </c>
      <c r="G68" s="112" t="s">
        <v>36</v>
      </c>
      <c r="H68" s="112" t="s">
        <v>38</v>
      </c>
      <c r="I68" s="112" t="s">
        <v>125</v>
      </c>
      <c r="J68" s="145" t="s">
        <v>253</v>
      </c>
      <c r="K68" s="112" t="s">
        <v>19</v>
      </c>
      <c r="L68" s="101">
        <f>L69</f>
        <v>1179</v>
      </c>
      <c r="M68" s="101">
        <f>M69</f>
        <v>0</v>
      </c>
      <c r="N68" s="101">
        <f>N69</f>
        <v>1179</v>
      </c>
      <c r="O68" s="101">
        <f>O69</f>
        <v>0</v>
      </c>
      <c r="P68" s="101">
        <f>P69</f>
        <v>0</v>
      </c>
    </row>
    <row r="69" spans="1:16" ht="27" customHeight="1" hidden="1">
      <c r="A69" s="57"/>
      <c r="B69" s="46" t="s">
        <v>78</v>
      </c>
      <c r="C69" s="52">
        <v>63</v>
      </c>
      <c r="D69" s="52">
        <v>0</v>
      </c>
      <c r="E69" s="52">
        <v>12</v>
      </c>
      <c r="F69" s="151">
        <v>863</v>
      </c>
      <c r="G69" s="112" t="s">
        <v>36</v>
      </c>
      <c r="H69" s="112" t="s">
        <v>38</v>
      </c>
      <c r="I69" s="112" t="s">
        <v>125</v>
      </c>
      <c r="J69" s="145" t="s">
        <v>253</v>
      </c>
      <c r="K69" s="112" t="s">
        <v>20</v>
      </c>
      <c r="L69" s="101">
        <f>'6.ВС'!L66</f>
        <v>1179</v>
      </c>
      <c r="M69" s="101">
        <f>'6.ВС'!M66</f>
        <v>0</v>
      </c>
      <c r="N69" s="101">
        <f>'6.ВС'!N66</f>
        <v>1179</v>
      </c>
      <c r="O69" s="101">
        <f>'6.ВС'!O66</f>
        <v>0</v>
      </c>
      <c r="P69" s="101">
        <f>'6.ВС'!P66</f>
        <v>0</v>
      </c>
    </row>
    <row r="70" spans="1:16" s="31" customFormat="1" ht="26.25" customHeight="1" hidden="1">
      <c r="A70" s="152" t="s">
        <v>44</v>
      </c>
      <c r="B70" s="154" t="s">
        <v>44</v>
      </c>
      <c r="C70" s="105">
        <v>63</v>
      </c>
      <c r="D70" s="105">
        <v>0</v>
      </c>
      <c r="E70" s="105">
        <v>13</v>
      </c>
      <c r="F70" s="141">
        <v>863</v>
      </c>
      <c r="G70" s="118" t="s">
        <v>38</v>
      </c>
      <c r="H70" s="118"/>
      <c r="I70" s="118"/>
      <c r="J70" s="118"/>
      <c r="K70" s="118"/>
      <c r="L70" s="100">
        <f aca="true" t="shared" si="11" ref="L70:P73">L71</f>
        <v>10000</v>
      </c>
      <c r="M70" s="100">
        <f t="shared" si="11"/>
        <v>0</v>
      </c>
      <c r="N70" s="100">
        <f t="shared" si="11"/>
        <v>10000</v>
      </c>
      <c r="O70" s="100">
        <f t="shared" si="11"/>
        <v>0</v>
      </c>
      <c r="P70" s="100">
        <f t="shared" si="11"/>
        <v>0</v>
      </c>
    </row>
    <row r="71" spans="1:16" s="32" customFormat="1" ht="14.25" customHeight="1" hidden="1">
      <c r="A71" s="152" t="s">
        <v>55</v>
      </c>
      <c r="B71" s="154" t="s">
        <v>55</v>
      </c>
      <c r="C71" s="105">
        <v>63</v>
      </c>
      <c r="D71" s="105">
        <v>0</v>
      </c>
      <c r="E71" s="105">
        <v>13</v>
      </c>
      <c r="F71" s="155">
        <v>863</v>
      </c>
      <c r="G71" s="118" t="s">
        <v>38</v>
      </c>
      <c r="H71" s="107" t="s">
        <v>48</v>
      </c>
      <c r="I71" s="107"/>
      <c r="J71" s="108"/>
      <c r="K71" s="112"/>
      <c r="L71" s="100">
        <f t="shared" si="11"/>
        <v>10000</v>
      </c>
      <c r="M71" s="100">
        <f t="shared" si="11"/>
        <v>0</v>
      </c>
      <c r="N71" s="100">
        <f t="shared" si="11"/>
        <v>10000</v>
      </c>
      <c r="O71" s="100">
        <f t="shared" si="11"/>
        <v>0</v>
      </c>
      <c r="P71" s="100">
        <f t="shared" si="11"/>
        <v>0</v>
      </c>
    </row>
    <row r="72" spans="1:16" ht="15" customHeight="1" hidden="1">
      <c r="A72" s="149" t="s">
        <v>82</v>
      </c>
      <c r="B72" s="149" t="s">
        <v>82</v>
      </c>
      <c r="C72" s="52">
        <v>63</v>
      </c>
      <c r="D72" s="52">
        <v>0</v>
      </c>
      <c r="E72" s="52">
        <v>13</v>
      </c>
      <c r="F72" s="143">
        <v>863</v>
      </c>
      <c r="G72" s="112" t="s">
        <v>38</v>
      </c>
      <c r="H72" s="112" t="s">
        <v>48</v>
      </c>
      <c r="I72" s="108" t="s">
        <v>144</v>
      </c>
      <c r="J72" s="145" t="s">
        <v>254</v>
      </c>
      <c r="K72" s="112"/>
      <c r="L72" s="101">
        <f>L73</f>
        <v>10000</v>
      </c>
      <c r="M72" s="101">
        <f t="shared" si="11"/>
        <v>0</v>
      </c>
      <c r="N72" s="101">
        <f t="shared" si="11"/>
        <v>10000</v>
      </c>
      <c r="O72" s="101">
        <f t="shared" si="11"/>
        <v>0</v>
      </c>
      <c r="P72" s="101">
        <f t="shared" si="11"/>
        <v>0</v>
      </c>
    </row>
    <row r="73" spans="1:16" ht="26.25" customHeight="1" hidden="1">
      <c r="A73" s="63"/>
      <c r="B73" s="87" t="s">
        <v>116</v>
      </c>
      <c r="C73" s="52">
        <v>63</v>
      </c>
      <c r="D73" s="52">
        <v>0</v>
      </c>
      <c r="E73" s="52">
        <v>13</v>
      </c>
      <c r="F73" s="143">
        <v>863</v>
      </c>
      <c r="G73" s="112" t="s">
        <v>38</v>
      </c>
      <c r="H73" s="108" t="s">
        <v>48</v>
      </c>
      <c r="I73" s="108" t="s">
        <v>144</v>
      </c>
      <c r="J73" s="145" t="s">
        <v>254</v>
      </c>
      <c r="K73" s="112" t="s">
        <v>19</v>
      </c>
      <c r="L73" s="101">
        <f>L74</f>
        <v>10000</v>
      </c>
      <c r="M73" s="101">
        <f t="shared" si="11"/>
        <v>0</v>
      </c>
      <c r="N73" s="101">
        <f t="shared" si="11"/>
        <v>10000</v>
      </c>
      <c r="O73" s="101">
        <f>O74</f>
        <v>0</v>
      </c>
      <c r="P73" s="101">
        <f>P74</f>
        <v>0</v>
      </c>
    </row>
    <row r="74" spans="1:16" ht="26.25" customHeight="1" hidden="1">
      <c r="A74" s="64"/>
      <c r="B74" s="72" t="s">
        <v>78</v>
      </c>
      <c r="C74" s="52">
        <v>63</v>
      </c>
      <c r="D74" s="52">
        <v>0</v>
      </c>
      <c r="E74" s="52">
        <v>13</v>
      </c>
      <c r="F74" s="143">
        <v>863</v>
      </c>
      <c r="G74" s="112" t="s">
        <v>38</v>
      </c>
      <c r="H74" s="108" t="s">
        <v>48</v>
      </c>
      <c r="I74" s="108" t="s">
        <v>144</v>
      </c>
      <c r="J74" s="145" t="s">
        <v>254</v>
      </c>
      <c r="K74" s="112" t="s">
        <v>20</v>
      </c>
      <c r="L74" s="101">
        <f>'6.ВС'!L71</f>
        <v>10000</v>
      </c>
      <c r="M74" s="101">
        <f>'6.ВС'!M71</f>
        <v>0</v>
      </c>
      <c r="N74" s="101">
        <f>'6.ВС'!N71</f>
        <v>10000</v>
      </c>
      <c r="O74" s="101">
        <f>'6.ВС'!O71</f>
        <v>0</v>
      </c>
      <c r="P74" s="101">
        <f>'6.ВС'!P71</f>
        <v>0</v>
      </c>
    </row>
    <row r="75" spans="1:16" s="31" customFormat="1" ht="15.75" customHeight="1" hidden="1">
      <c r="A75" s="233" t="s">
        <v>101</v>
      </c>
      <c r="B75" s="233"/>
      <c r="C75" s="105">
        <v>63</v>
      </c>
      <c r="D75" s="105">
        <v>0</v>
      </c>
      <c r="E75" s="105">
        <v>14</v>
      </c>
      <c r="F75" s="129">
        <v>863</v>
      </c>
      <c r="G75" s="118" t="s">
        <v>40</v>
      </c>
      <c r="H75" s="142"/>
      <c r="I75" s="142"/>
      <c r="J75" s="142"/>
      <c r="K75" s="142"/>
      <c r="L75" s="100">
        <f>L76</f>
        <v>1438133.75</v>
      </c>
      <c r="M75" s="100">
        <f>M76</f>
        <v>0</v>
      </c>
      <c r="N75" s="100">
        <f>N76</f>
        <v>1438133.75</v>
      </c>
      <c r="O75" s="100">
        <f>O76</f>
        <v>0</v>
      </c>
      <c r="P75" s="100">
        <f>P76</f>
        <v>0</v>
      </c>
    </row>
    <row r="76" spans="1:16" s="32" customFormat="1" ht="16.5" customHeight="1" hidden="1">
      <c r="A76" s="234" t="s">
        <v>102</v>
      </c>
      <c r="B76" s="235"/>
      <c r="C76" s="105">
        <v>63</v>
      </c>
      <c r="D76" s="105">
        <v>0</v>
      </c>
      <c r="E76" s="105">
        <v>14</v>
      </c>
      <c r="F76" s="123">
        <v>863</v>
      </c>
      <c r="G76" s="118" t="s">
        <v>40</v>
      </c>
      <c r="H76" s="118" t="s">
        <v>103</v>
      </c>
      <c r="I76" s="118"/>
      <c r="J76" s="118"/>
      <c r="K76" s="118"/>
      <c r="L76" s="100">
        <f>L80</f>
        <v>1438133.75</v>
      </c>
      <c r="M76" s="100">
        <f>M80</f>
        <v>0</v>
      </c>
      <c r="N76" s="100">
        <f>N80</f>
        <v>1438133.75</v>
      </c>
      <c r="O76" s="100">
        <f>O80</f>
        <v>0</v>
      </c>
      <c r="P76" s="100">
        <f>P80</f>
        <v>0</v>
      </c>
    </row>
    <row r="77" spans="1:16" s="32" customFormat="1" ht="40.5" customHeight="1" hidden="1">
      <c r="A77" s="175"/>
      <c r="B77" s="176" t="s">
        <v>227</v>
      </c>
      <c r="C77" s="105"/>
      <c r="D77" s="105"/>
      <c r="E77" s="105"/>
      <c r="F77" s="123"/>
      <c r="G77" s="148" t="s">
        <v>40</v>
      </c>
      <c r="H77" s="148" t="s">
        <v>23</v>
      </c>
      <c r="I77" s="130">
        <v>83300</v>
      </c>
      <c r="J77" s="148" t="s">
        <v>268</v>
      </c>
      <c r="K77" s="142"/>
      <c r="L77" s="101">
        <f aca="true" t="shared" si="12" ref="L77:P78">L78</f>
        <v>0</v>
      </c>
      <c r="M77" s="101"/>
      <c r="N77" s="101"/>
      <c r="O77" s="101">
        <f t="shared" si="12"/>
        <v>0</v>
      </c>
      <c r="P77" s="101">
        <f t="shared" si="12"/>
        <v>0</v>
      </c>
    </row>
    <row r="78" spans="1:16" s="32" customFormat="1" ht="26.25" customHeight="1" hidden="1">
      <c r="A78" s="175"/>
      <c r="B78" s="87" t="s">
        <v>116</v>
      </c>
      <c r="C78" s="105"/>
      <c r="D78" s="105"/>
      <c r="E78" s="105"/>
      <c r="F78" s="123"/>
      <c r="G78" s="148" t="s">
        <v>40</v>
      </c>
      <c r="H78" s="148" t="s">
        <v>23</v>
      </c>
      <c r="I78" s="130">
        <v>83300</v>
      </c>
      <c r="J78" s="148" t="s">
        <v>228</v>
      </c>
      <c r="K78" s="112" t="s">
        <v>19</v>
      </c>
      <c r="L78" s="101">
        <f t="shared" si="12"/>
        <v>0</v>
      </c>
      <c r="M78" s="101"/>
      <c r="N78" s="101"/>
      <c r="O78" s="101">
        <f t="shared" si="12"/>
        <v>0</v>
      </c>
      <c r="P78" s="101">
        <f t="shared" si="12"/>
        <v>0</v>
      </c>
    </row>
    <row r="79" spans="1:16" s="32" customFormat="1" ht="27.75" customHeight="1" hidden="1">
      <c r="A79" s="175"/>
      <c r="B79" s="72" t="s">
        <v>78</v>
      </c>
      <c r="C79" s="105"/>
      <c r="D79" s="105"/>
      <c r="E79" s="105"/>
      <c r="F79" s="123"/>
      <c r="G79" s="148" t="s">
        <v>40</v>
      </c>
      <c r="H79" s="148" t="s">
        <v>23</v>
      </c>
      <c r="I79" s="130">
        <v>83300</v>
      </c>
      <c r="J79" s="148" t="s">
        <v>228</v>
      </c>
      <c r="K79" s="112" t="s">
        <v>20</v>
      </c>
      <c r="L79" s="101"/>
      <c r="M79" s="101"/>
      <c r="N79" s="101"/>
      <c r="O79" s="101">
        <v>0</v>
      </c>
      <c r="P79" s="101">
        <v>0</v>
      </c>
    </row>
    <row r="80" spans="1:16" ht="184.5" customHeight="1" hidden="1">
      <c r="A80" s="221" t="s">
        <v>148</v>
      </c>
      <c r="B80" s="222"/>
      <c r="C80" s="156">
        <v>63</v>
      </c>
      <c r="D80" s="156">
        <v>0</v>
      </c>
      <c r="E80" s="156">
        <v>14</v>
      </c>
      <c r="F80" s="147">
        <v>863</v>
      </c>
      <c r="G80" s="148" t="s">
        <v>40</v>
      </c>
      <c r="H80" s="148" t="s">
        <v>103</v>
      </c>
      <c r="I80" s="148" t="s">
        <v>146</v>
      </c>
      <c r="J80" s="145" t="s">
        <v>255</v>
      </c>
      <c r="K80" s="112"/>
      <c r="L80" s="101">
        <f aca="true" t="shared" si="13" ref="L80:P81">L81</f>
        <v>1438133.75</v>
      </c>
      <c r="M80" s="101">
        <f t="shared" si="13"/>
        <v>0</v>
      </c>
      <c r="N80" s="101">
        <f t="shared" si="13"/>
        <v>1438133.75</v>
      </c>
      <c r="O80" s="101">
        <f t="shared" si="13"/>
        <v>0</v>
      </c>
      <c r="P80" s="101">
        <f t="shared" si="13"/>
        <v>0</v>
      </c>
    </row>
    <row r="81" spans="1:16" ht="26.25" customHeight="1" hidden="1">
      <c r="A81" s="78"/>
      <c r="B81" s="87" t="s">
        <v>116</v>
      </c>
      <c r="C81" s="156">
        <v>63</v>
      </c>
      <c r="D81" s="156">
        <v>0</v>
      </c>
      <c r="E81" s="156">
        <v>14</v>
      </c>
      <c r="F81" s="147">
        <v>863</v>
      </c>
      <c r="G81" s="148" t="s">
        <v>40</v>
      </c>
      <c r="H81" s="148" t="s">
        <v>103</v>
      </c>
      <c r="I81" s="148" t="s">
        <v>146</v>
      </c>
      <c r="J81" s="145" t="s">
        <v>255</v>
      </c>
      <c r="K81" s="112" t="s">
        <v>19</v>
      </c>
      <c r="L81" s="101">
        <f t="shared" si="13"/>
        <v>1438133.75</v>
      </c>
      <c r="M81" s="101">
        <f t="shared" si="13"/>
        <v>0</v>
      </c>
      <c r="N81" s="101">
        <f t="shared" si="13"/>
        <v>1438133.75</v>
      </c>
      <c r="O81" s="101">
        <f t="shared" si="13"/>
        <v>0</v>
      </c>
      <c r="P81" s="101">
        <f t="shared" si="13"/>
        <v>0</v>
      </c>
    </row>
    <row r="82" spans="1:21" ht="26.25" customHeight="1" hidden="1">
      <c r="A82" s="78"/>
      <c r="B82" s="72" t="s">
        <v>78</v>
      </c>
      <c r="C82" s="156">
        <v>63</v>
      </c>
      <c r="D82" s="156">
        <v>0</v>
      </c>
      <c r="E82" s="156">
        <v>14</v>
      </c>
      <c r="F82" s="147">
        <v>863</v>
      </c>
      <c r="G82" s="148" t="s">
        <v>40</v>
      </c>
      <c r="H82" s="148" t="s">
        <v>103</v>
      </c>
      <c r="I82" s="148" t="s">
        <v>146</v>
      </c>
      <c r="J82" s="145" t="s">
        <v>255</v>
      </c>
      <c r="K82" s="112" t="s">
        <v>20</v>
      </c>
      <c r="L82" s="101">
        <f>'6.ВС'!L76</f>
        <v>1438133.75</v>
      </c>
      <c r="M82" s="101">
        <f>'6.ВС'!M76</f>
        <v>0</v>
      </c>
      <c r="N82" s="101">
        <f>'6.ВС'!N76</f>
        <v>1438133.75</v>
      </c>
      <c r="O82" s="101">
        <f>'6.ВС'!O76</f>
        <v>0</v>
      </c>
      <c r="P82" s="101">
        <f>'6.ВС'!P76</f>
        <v>0</v>
      </c>
      <c r="Q82" s="101">
        <f>'6.ВС'!Q76</f>
        <v>0</v>
      </c>
      <c r="R82" s="101" t="e">
        <f>'6.ВС'!#REF!</f>
        <v>#REF!</v>
      </c>
      <c r="S82" s="101" t="e">
        <f>'6.ВС'!#REF!</f>
        <v>#REF!</v>
      </c>
      <c r="T82" s="101" t="e">
        <f>'6.ВС'!#REF!</f>
        <v>#REF!</v>
      </c>
      <c r="U82" s="101" t="e">
        <f>'6.ВС'!#REF!</f>
        <v>#REF!</v>
      </c>
    </row>
    <row r="83" spans="1:16" s="47" customFormat="1" ht="15.75" customHeight="1">
      <c r="A83" s="223" t="s">
        <v>45</v>
      </c>
      <c r="B83" s="224"/>
      <c r="C83" s="105">
        <v>63</v>
      </c>
      <c r="D83" s="105">
        <v>0</v>
      </c>
      <c r="E83" s="105">
        <v>15</v>
      </c>
      <c r="F83" s="141">
        <v>863</v>
      </c>
      <c r="G83" s="124" t="s">
        <v>41</v>
      </c>
      <c r="H83" s="124"/>
      <c r="I83" s="124"/>
      <c r="J83" s="124"/>
      <c r="K83" s="124"/>
      <c r="L83" s="103">
        <f>L84+L88</f>
        <v>138629</v>
      </c>
      <c r="M83" s="103">
        <f>M84+M88</f>
        <v>267754</v>
      </c>
      <c r="N83" s="103">
        <f>N84+N88</f>
        <v>406383</v>
      </c>
      <c r="O83" s="103">
        <f>O84+O88</f>
        <v>0</v>
      </c>
      <c r="P83" s="103">
        <f>P84+P88</f>
        <v>0</v>
      </c>
    </row>
    <row r="84" spans="1:16" s="47" customFormat="1" ht="15" customHeight="1" hidden="1">
      <c r="A84" s="223" t="s">
        <v>56</v>
      </c>
      <c r="B84" s="224"/>
      <c r="C84" s="105">
        <v>63</v>
      </c>
      <c r="D84" s="105">
        <v>0</v>
      </c>
      <c r="E84" s="105">
        <v>15</v>
      </c>
      <c r="F84" s="141">
        <v>863</v>
      </c>
      <c r="G84" s="124" t="s">
        <v>41</v>
      </c>
      <c r="H84" s="124" t="s">
        <v>35</v>
      </c>
      <c r="I84" s="124"/>
      <c r="J84" s="144"/>
      <c r="K84" s="157"/>
      <c r="L84" s="103">
        <f>L85</f>
        <v>300</v>
      </c>
      <c r="M84" s="103">
        <f>M85</f>
        <v>0</v>
      </c>
      <c r="N84" s="103">
        <f>N85</f>
        <v>300</v>
      </c>
      <c r="O84" s="103">
        <f>O85</f>
        <v>0</v>
      </c>
      <c r="P84" s="103">
        <f>P85</f>
        <v>0</v>
      </c>
    </row>
    <row r="85" spans="1:16" s="48" customFormat="1" ht="51" customHeight="1" hidden="1">
      <c r="A85" s="225" t="s">
        <v>149</v>
      </c>
      <c r="B85" s="226"/>
      <c r="C85" s="52">
        <v>63</v>
      </c>
      <c r="D85" s="52">
        <v>0</v>
      </c>
      <c r="E85" s="52">
        <v>15</v>
      </c>
      <c r="F85" s="143">
        <v>863</v>
      </c>
      <c r="G85" s="144" t="s">
        <v>41</v>
      </c>
      <c r="H85" s="144" t="s">
        <v>35</v>
      </c>
      <c r="I85" s="148" t="s">
        <v>150</v>
      </c>
      <c r="J85" s="145" t="s">
        <v>269</v>
      </c>
      <c r="K85" s="144"/>
      <c r="L85" s="104">
        <f aca="true" t="shared" si="14" ref="L85:P86">L86</f>
        <v>300</v>
      </c>
      <c r="M85" s="104">
        <f t="shared" si="14"/>
        <v>0</v>
      </c>
      <c r="N85" s="104">
        <f t="shared" si="14"/>
        <v>300</v>
      </c>
      <c r="O85" s="104">
        <f t="shared" si="14"/>
        <v>0</v>
      </c>
      <c r="P85" s="104">
        <f t="shared" si="14"/>
        <v>0</v>
      </c>
    </row>
    <row r="86" spans="1:16" s="48" customFormat="1" ht="26.25" customHeight="1" hidden="1">
      <c r="A86" s="45"/>
      <c r="B86" s="87" t="s">
        <v>116</v>
      </c>
      <c r="C86" s="52">
        <v>63</v>
      </c>
      <c r="D86" s="52">
        <v>0</v>
      </c>
      <c r="E86" s="52">
        <v>15</v>
      </c>
      <c r="F86" s="151">
        <v>863</v>
      </c>
      <c r="G86" s="144" t="s">
        <v>41</v>
      </c>
      <c r="H86" s="144" t="s">
        <v>35</v>
      </c>
      <c r="I86" s="148" t="s">
        <v>150</v>
      </c>
      <c r="J86" s="145" t="s">
        <v>269</v>
      </c>
      <c r="K86" s="144" t="s">
        <v>19</v>
      </c>
      <c r="L86" s="104">
        <f t="shared" si="14"/>
        <v>300</v>
      </c>
      <c r="M86" s="104">
        <f t="shared" si="14"/>
        <v>0</v>
      </c>
      <c r="N86" s="104">
        <f t="shared" si="14"/>
        <v>300</v>
      </c>
      <c r="O86" s="104">
        <f t="shared" si="14"/>
        <v>0</v>
      </c>
      <c r="P86" s="104">
        <f t="shared" si="14"/>
        <v>0</v>
      </c>
    </row>
    <row r="87" spans="1:16" s="48" customFormat="1" ht="26.25" customHeight="1" hidden="1">
      <c r="A87" s="45"/>
      <c r="B87" s="46" t="s">
        <v>78</v>
      </c>
      <c r="C87" s="52">
        <v>63</v>
      </c>
      <c r="D87" s="52">
        <v>0</v>
      </c>
      <c r="E87" s="52">
        <v>15</v>
      </c>
      <c r="F87" s="151">
        <v>863</v>
      </c>
      <c r="G87" s="144" t="s">
        <v>41</v>
      </c>
      <c r="H87" s="144" t="s">
        <v>35</v>
      </c>
      <c r="I87" s="148" t="s">
        <v>150</v>
      </c>
      <c r="J87" s="145" t="s">
        <v>269</v>
      </c>
      <c r="K87" s="144" t="s">
        <v>20</v>
      </c>
      <c r="L87" s="104">
        <f>'6.ВС'!L81</f>
        <v>300</v>
      </c>
      <c r="M87" s="104">
        <f>'6.ВС'!M81</f>
        <v>0</v>
      </c>
      <c r="N87" s="104">
        <f>'6.ВС'!N81</f>
        <v>300</v>
      </c>
      <c r="O87" s="104">
        <f>'6.ВС'!O81</f>
        <v>0</v>
      </c>
      <c r="P87" s="104">
        <f>'6.ВС'!P81</f>
        <v>0</v>
      </c>
    </row>
    <row r="88" spans="1:16" s="49" customFormat="1" ht="15" customHeight="1">
      <c r="A88" s="217" t="s">
        <v>57</v>
      </c>
      <c r="B88" s="218"/>
      <c r="C88" s="105">
        <v>63</v>
      </c>
      <c r="D88" s="105">
        <v>0</v>
      </c>
      <c r="E88" s="105">
        <v>15</v>
      </c>
      <c r="F88" s="129">
        <v>863</v>
      </c>
      <c r="G88" s="124" t="s">
        <v>41</v>
      </c>
      <c r="H88" s="124" t="s">
        <v>38</v>
      </c>
      <c r="I88" s="124"/>
      <c r="J88" s="124"/>
      <c r="K88" s="124"/>
      <c r="L88" s="103">
        <f>L89+L95+L98+L92+L101</f>
        <v>138329</v>
      </c>
      <c r="M88" s="103">
        <f>M89+M95+M98+M92+M101</f>
        <v>267754</v>
      </c>
      <c r="N88" s="103">
        <f>N89+N95+N98+N92+N101</f>
        <v>406083</v>
      </c>
      <c r="O88" s="103">
        <f>O89+O95+O98+O92</f>
        <v>0</v>
      </c>
      <c r="P88" s="103">
        <f>P89+P95+P98+P92</f>
        <v>0</v>
      </c>
    </row>
    <row r="89" spans="1:16" s="48" customFormat="1" ht="15" customHeight="1" hidden="1">
      <c r="A89" s="219" t="s">
        <v>152</v>
      </c>
      <c r="B89" s="220"/>
      <c r="C89" s="52">
        <v>63</v>
      </c>
      <c r="D89" s="52">
        <v>0</v>
      </c>
      <c r="E89" s="52">
        <v>15</v>
      </c>
      <c r="F89" s="143">
        <v>863</v>
      </c>
      <c r="G89" s="144" t="s">
        <v>41</v>
      </c>
      <c r="H89" s="144" t="s">
        <v>38</v>
      </c>
      <c r="I89" s="148" t="s">
        <v>153</v>
      </c>
      <c r="J89" s="145" t="s">
        <v>257</v>
      </c>
      <c r="K89" s="144"/>
      <c r="L89" s="104">
        <f aca="true" t="shared" si="15" ref="L89:P90">L90</f>
        <v>42200</v>
      </c>
      <c r="M89" s="104">
        <f t="shared" si="15"/>
        <v>0</v>
      </c>
      <c r="N89" s="104">
        <f t="shared" si="15"/>
        <v>42200</v>
      </c>
      <c r="O89" s="104">
        <f t="shared" si="15"/>
        <v>0</v>
      </c>
      <c r="P89" s="104">
        <f t="shared" si="15"/>
        <v>0</v>
      </c>
    </row>
    <row r="90" spans="1:16" s="48" customFormat="1" ht="26.25" customHeight="1" hidden="1">
      <c r="A90" s="57"/>
      <c r="B90" s="87" t="s">
        <v>116</v>
      </c>
      <c r="C90" s="52">
        <v>63</v>
      </c>
      <c r="D90" s="52">
        <v>0</v>
      </c>
      <c r="E90" s="52">
        <v>15</v>
      </c>
      <c r="F90" s="143">
        <v>863</v>
      </c>
      <c r="G90" s="144" t="s">
        <v>41</v>
      </c>
      <c r="H90" s="144" t="s">
        <v>38</v>
      </c>
      <c r="I90" s="148" t="s">
        <v>153</v>
      </c>
      <c r="J90" s="145" t="s">
        <v>257</v>
      </c>
      <c r="K90" s="144" t="s">
        <v>19</v>
      </c>
      <c r="L90" s="104">
        <f t="shared" si="15"/>
        <v>42200</v>
      </c>
      <c r="M90" s="104">
        <f t="shared" si="15"/>
        <v>0</v>
      </c>
      <c r="N90" s="104">
        <f t="shared" si="15"/>
        <v>42200</v>
      </c>
      <c r="O90" s="104">
        <f t="shared" si="15"/>
        <v>0</v>
      </c>
      <c r="P90" s="104">
        <f t="shared" si="15"/>
        <v>0</v>
      </c>
    </row>
    <row r="91" spans="1:16" s="48" customFormat="1" ht="27" customHeight="1" hidden="1">
      <c r="A91" s="57"/>
      <c r="B91" s="46" t="s">
        <v>78</v>
      </c>
      <c r="C91" s="52">
        <v>63</v>
      </c>
      <c r="D91" s="52">
        <v>0</v>
      </c>
      <c r="E91" s="52">
        <v>15</v>
      </c>
      <c r="F91" s="143">
        <v>863</v>
      </c>
      <c r="G91" s="144" t="s">
        <v>41</v>
      </c>
      <c r="H91" s="144" t="s">
        <v>38</v>
      </c>
      <c r="I91" s="148" t="s">
        <v>153</v>
      </c>
      <c r="J91" s="145" t="s">
        <v>257</v>
      </c>
      <c r="K91" s="144" t="s">
        <v>20</v>
      </c>
      <c r="L91" s="104">
        <f>'6.ВС'!L85</f>
        <v>42200</v>
      </c>
      <c r="M91" s="104">
        <f>'6.ВС'!M85</f>
        <v>0</v>
      </c>
      <c r="N91" s="104">
        <f>'6.ВС'!N85</f>
        <v>42200</v>
      </c>
      <c r="O91" s="104">
        <f>'6.ВС'!O85</f>
        <v>0</v>
      </c>
      <c r="P91" s="104">
        <f>'6.ВС'!P85</f>
        <v>0</v>
      </c>
    </row>
    <row r="92" spans="1:16" s="48" customFormat="1" ht="20.25" customHeight="1" hidden="1">
      <c r="A92" s="65"/>
      <c r="B92" s="193" t="s">
        <v>258</v>
      </c>
      <c r="C92" s="52"/>
      <c r="D92" s="52"/>
      <c r="E92" s="52"/>
      <c r="F92" s="143"/>
      <c r="G92" s="144" t="s">
        <v>41</v>
      </c>
      <c r="H92" s="144" t="s">
        <v>38</v>
      </c>
      <c r="I92" s="148"/>
      <c r="J92" s="144" t="s">
        <v>260</v>
      </c>
      <c r="K92" s="144"/>
      <c r="L92" s="104">
        <f aca="true" t="shared" si="16" ref="L92:P93">L93</f>
        <v>10000</v>
      </c>
      <c r="M92" s="104">
        <f t="shared" si="16"/>
        <v>0</v>
      </c>
      <c r="N92" s="104">
        <f t="shared" si="16"/>
        <v>10000</v>
      </c>
      <c r="O92" s="104">
        <f t="shared" si="16"/>
        <v>0</v>
      </c>
      <c r="P92" s="104">
        <f t="shared" si="16"/>
        <v>0</v>
      </c>
    </row>
    <row r="93" spans="1:16" s="48" customFormat="1" ht="27" customHeight="1" hidden="1">
      <c r="A93" s="65"/>
      <c r="B93" s="46" t="s">
        <v>259</v>
      </c>
      <c r="C93" s="52"/>
      <c r="D93" s="52"/>
      <c r="E93" s="52"/>
      <c r="F93" s="143"/>
      <c r="G93" s="144" t="s">
        <v>41</v>
      </c>
      <c r="H93" s="144" t="s">
        <v>38</v>
      </c>
      <c r="I93" s="148"/>
      <c r="J93" s="144" t="s">
        <v>260</v>
      </c>
      <c r="K93" s="144"/>
      <c r="L93" s="104">
        <f t="shared" si="16"/>
        <v>10000</v>
      </c>
      <c r="M93" s="104">
        <f t="shared" si="16"/>
        <v>0</v>
      </c>
      <c r="N93" s="104">
        <f t="shared" si="16"/>
        <v>10000</v>
      </c>
      <c r="O93" s="104">
        <f t="shared" si="16"/>
        <v>0</v>
      </c>
      <c r="P93" s="104">
        <f t="shared" si="16"/>
        <v>0</v>
      </c>
    </row>
    <row r="94" spans="1:16" s="48" customFormat="1" ht="27" customHeight="1" hidden="1">
      <c r="A94" s="65"/>
      <c r="B94" s="46" t="s">
        <v>78</v>
      </c>
      <c r="C94" s="52"/>
      <c r="D94" s="52"/>
      <c r="E94" s="52"/>
      <c r="F94" s="143"/>
      <c r="G94" s="144" t="s">
        <v>41</v>
      </c>
      <c r="H94" s="144" t="s">
        <v>38</v>
      </c>
      <c r="I94" s="148"/>
      <c r="J94" s="144" t="s">
        <v>260</v>
      </c>
      <c r="K94" s="144"/>
      <c r="L94" s="104">
        <f>'6.ВС'!L88</f>
        <v>10000</v>
      </c>
      <c r="M94" s="104">
        <f>'6.ВС'!M88</f>
        <v>0</v>
      </c>
      <c r="N94" s="104">
        <f>'6.ВС'!N88</f>
        <v>10000</v>
      </c>
      <c r="O94" s="104">
        <f>'6.ВС'!O88</f>
        <v>0</v>
      </c>
      <c r="P94" s="104">
        <f>'6.ВС'!P88</f>
        <v>0</v>
      </c>
    </row>
    <row r="95" spans="1:16" s="48" customFormat="1" ht="15" customHeight="1" hidden="1">
      <c r="A95" s="219" t="s">
        <v>83</v>
      </c>
      <c r="B95" s="220"/>
      <c r="C95" s="52">
        <v>63</v>
      </c>
      <c r="D95" s="52">
        <v>0</v>
      </c>
      <c r="E95" s="52">
        <v>15</v>
      </c>
      <c r="F95" s="143">
        <v>863</v>
      </c>
      <c r="G95" s="144" t="s">
        <v>41</v>
      </c>
      <c r="H95" s="144" t="s">
        <v>38</v>
      </c>
      <c r="I95" s="148" t="s">
        <v>155</v>
      </c>
      <c r="J95" s="145" t="s">
        <v>261</v>
      </c>
      <c r="K95" s="144"/>
      <c r="L95" s="104">
        <f aca="true" t="shared" si="17" ref="L95:P96">L96</f>
        <v>28129</v>
      </c>
      <c r="M95" s="104">
        <f t="shared" si="17"/>
        <v>0</v>
      </c>
      <c r="N95" s="104">
        <f t="shared" si="17"/>
        <v>28129</v>
      </c>
      <c r="O95" s="104">
        <f t="shared" si="17"/>
        <v>0</v>
      </c>
      <c r="P95" s="104">
        <f t="shared" si="17"/>
        <v>0</v>
      </c>
    </row>
    <row r="96" spans="1:16" s="48" customFormat="1" ht="26.25" customHeight="1" hidden="1">
      <c r="A96" s="57"/>
      <c r="B96" s="87" t="s">
        <v>116</v>
      </c>
      <c r="C96" s="52">
        <v>63</v>
      </c>
      <c r="D96" s="52">
        <v>0</v>
      </c>
      <c r="E96" s="52">
        <v>15</v>
      </c>
      <c r="F96" s="143">
        <v>863</v>
      </c>
      <c r="G96" s="144" t="s">
        <v>41</v>
      </c>
      <c r="H96" s="144" t="s">
        <v>38</v>
      </c>
      <c r="I96" s="148" t="s">
        <v>155</v>
      </c>
      <c r="J96" s="145" t="s">
        <v>261</v>
      </c>
      <c r="K96" s="144" t="s">
        <v>19</v>
      </c>
      <c r="L96" s="104">
        <f t="shared" si="17"/>
        <v>28129</v>
      </c>
      <c r="M96" s="104">
        <f t="shared" si="17"/>
        <v>0</v>
      </c>
      <c r="N96" s="104">
        <f t="shared" si="17"/>
        <v>28129</v>
      </c>
      <c r="O96" s="104">
        <f t="shared" si="17"/>
        <v>0</v>
      </c>
      <c r="P96" s="104">
        <f t="shared" si="17"/>
        <v>0</v>
      </c>
    </row>
    <row r="97" spans="1:16" ht="26.25" customHeight="1" hidden="1">
      <c r="A97" s="57"/>
      <c r="B97" s="46" t="s">
        <v>78</v>
      </c>
      <c r="C97" s="52">
        <v>63</v>
      </c>
      <c r="D97" s="52">
        <v>0</v>
      </c>
      <c r="E97" s="52">
        <v>15</v>
      </c>
      <c r="F97" s="143">
        <v>863</v>
      </c>
      <c r="G97" s="144" t="s">
        <v>41</v>
      </c>
      <c r="H97" s="144" t="s">
        <v>38</v>
      </c>
      <c r="I97" s="148" t="s">
        <v>155</v>
      </c>
      <c r="J97" s="145" t="s">
        <v>261</v>
      </c>
      <c r="K97" s="144" t="s">
        <v>20</v>
      </c>
      <c r="L97" s="101">
        <f>'6.ВС'!L91</f>
        <v>28129</v>
      </c>
      <c r="M97" s="101">
        <f>'6.ВС'!M91</f>
        <v>0</v>
      </c>
      <c r="N97" s="101">
        <f>'6.ВС'!N91</f>
        <v>28129</v>
      </c>
      <c r="O97" s="101">
        <f>'6.ВС'!O91</f>
        <v>0</v>
      </c>
      <c r="P97" s="101">
        <f>'6.ВС'!P91</f>
        <v>0</v>
      </c>
    </row>
    <row r="98" spans="1:16" ht="17.25" customHeight="1" hidden="1">
      <c r="A98" s="65"/>
      <c r="B98" s="177" t="s">
        <v>229</v>
      </c>
      <c r="C98" s="52"/>
      <c r="D98" s="52"/>
      <c r="E98" s="52"/>
      <c r="F98" s="143"/>
      <c r="G98" s="144" t="s">
        <v>41</v>
      </c>
      <c r="H98" s="144" t="s">
        <v>38</v>
      </c>
      <c r="I98" s="148" t="s">
        <v>230</v>
      </c>
      <c r="J98" s="145" t="s">
        <v>262</v>
      </c>
      <c r="K98" s="144"/>
      <c r="L98" s="101">
        <f aca="true" t="shared" si="18" ref="L98:P99">L99</f>
        <v>10000</v>
      </c>
      <c r="M98" s="101">
        <f t="shared" si="18"/>
        <v>0</v>
      </c>
      <c r="N98" s="101">
        <f t="shared" si="18"/>
        <v>10000</v>
      </c>
      <c r="O98" s="101">
        <f t="shared" si="18"/>
        <v>0</v>
      </c>
      <c r="P98" s="101">
        <f t="shared" si="18"/>
        <v>0</v>
      </c>
    </row>
    <row r="99" spans="1:16" ht="26.25" customHeight="1" hidden="1">
      <c r="A99" s="65"/>
      <c r="B99" s="87" t="s">
        <v>116</v>
      </c>
      <c r="C99" s="52"/>
      <c r="D99" s="52"/>
      <c r="E99" s="52"/>
      <c r="F99" s="143"/>
      <c r="G99" s="144" t="s">
        <v>41</v>
      </c>
      <c r="H99" s="144" t="s">
        <v>38</v>
      </c>
      <c r="I99" s="148" t="s">
        <v>230</v>
      </c>
      <c r="J99" s="145" t="s">
        <v>262</v>
      </c>
      <c r="K99" s="144" t="s">
        <v>19</v>
      </c>
      <c r="L99" s="101">
        <f t="shared" si="18"/>
        <v>10000</v>
      </c>
      <c r="M99" s="101">
        <f t="shared" si="18"/>
        <v>0</v>
      </c>
      <c r="N99" s="101">
        <f t="shared" si="18"/>
        <v>10000</v>
      </c>
      <c r="O99" s="101">
        <f t="shared" si="18"/>
        <v>0</v>
      </c>
      <c r="P99" s="101">
        <f t="shared" si="18"/>
        <v>0</v>
      </c>
    </row>
    <row r="100" spans="1:16" ht="26.25" customHeight="1" hidden="1">
      <c r="A100" s="65"/>
      <c r="B100" s="46" t="s">
        <v>78</v>
      </c>
      <c r="C100" s="52"/>
      <c r="D100" s="52"/>
      <c r="E100" s="52"/>
      <c r="F100" s="143"/>
      <c r="G100" s="144" t="s">
        <v>41</v>
      </c>
      <c r="H100" s="144" t="s">
        <v>38</v>
      </c>
      <c r="I100" s="148" t="s">
        <v>230</v>
      </c>
      <c r="J100" s="145" t="s">
        <v>262</v>
      </c>
      <c r="K100" s="144" t="s">
        <v>20</v>
      </c>
      <c r="L100" s="101">
        <f>'6.ВС'!L94</f>
        <v>10000</v>
      </c>
      <c r="M100" s="101">
        <f>'6.ВС'!M94</f>
        <v>0</v>
      </c>
      <c r="N100" s="101">
        <f>'6.ВС'!N94</f>
        <v>10000</v>
      </c>
      <c r="O100" s="101">
        <f>'6.ВС'!O94</f>
        <v>0</v>
      </c>
      <c r="P100" s="101">
        <f>'6.ВС'!P94</f>
        <v>0</v>
      </c>
    </row>
    <row r="101" spans="1:16" ht="26.25" customHeight="1">
      <c r="A101" s="65"/>
      <c r="B101" s="177" t="s">
        <v>287</v>
      </c>
      <c r="C101" s="52"/>
      <c r="D101" s="52"/>
      <c r="E101" s="52"/>
      <c r="F101" s="143"/>
      <c r="G101" s="144" t="s">
        <v>41</v>
      </c>
      <c r="H101" s="144" t="s">
        <v>38</v>
      </c>
      <c r="I101" s="148"/>
      <c r="J101" s="144" t="s">
        <v>288</v>
      </c>
      <c r="K101" s="144"/>
      <c r="L101" s="101">
        <f>L102</f>
        <v>48000</v>
      </c>
      <c r="M101" s="101">
        <f aca="true" t="shared" si="19" ref="M101:P102">M102</f>
        <v>267754</v>
      </c>
      <c r="N101" s="101">
        <f t="shared" si="19"/>
        <v>315754</v>
      </c>
      <c r="O101" s="101">
        <f t="shared" si="19"/>
        <v>0</v>
      </c>
      <c r="P101" s="101">
        <f t="shared" si="19"/>
        <v>0</v>
      </c>
    </row>
    <row r="102" spans="1:16" ht="26.25" customHeight="1">
      <c r="A102" s="65"/>
      <c r="B102" s="46" t="s">
        <v>259</v>
      </c>
      <c r="C102" s="52"/>
      <c r="D102" s="52"/>
      <c r="E102" s="52"/>
      <c r="F102" s="143"/>
      <c r="G102" s="144" t="s">
        <v>41</v>
      </c>
      <c r="H102" s="144" t="s">
        <v>38</v>
      </c>
      <c r="I102" s="148"/>
      <c r="J102" s="144" t="s">
        <v>288</v>
      </c>
      <c r="K102" s="144" t="s">
        <v>19</v>
      </c>
      <c r="L102" s="101">
        <f>L103</f>
        <v>48000</v>
      </c>
      <c r="M102" s="101">
        <f t="shared" si="19"/>
        <v>267754</v>
      </c>
      <c r="N102" s="101">
        <f t="shared" si="19"/>
        <v>315754</v>
      </c>
      <c r="O102" s="101">
        <f t="shared" si="19"/>
        <v>0</v>
      </c>
      <c r="P102" s="101">
        <f t="shared" si="19"/>
        <v>0</v>
      </c>
    </row>
    <row r="103" spans="1:16" ht="26.25" customHeight="1">
      <c r="A103" s="65"/>
      <c r="B103" s="46" t="s">
        <v>78</v>
      </c>
      <c r="C103" s="52"/>
      <c r="D103" s="52"/>
      <c r="E103" s="52"/>
      <c r="F103" s="143"/>
      <c r="G103" s="144" t="s">
        <v>41</v>
      </c>
      <c r="H103" s="144" t="s">
        <v>38</v>
      </c>
      <c r="I103" s="148"/>
      <c r="J103" s="144" t="s">
        <v>288</v>
      </c>
      <c r="K103" s="144" t="s">
        <v>20</v>
      </c>
      <c r="L103" s="101">
        <f>'6.ВС'!L97</f>
        <v>48000</v>
      </c>
      <c r="M103" s="101">
        <f>'6.ВС'!M97</f>
        <v>267754</v>
      </c>
      <c r="N103" s="101">
        <f>'6.ВС'!N97</f>
        <v>315754</v>
      </c>
      <c r="O103" s="101">
        <f>'6.ВС'!O97</f>
        <v>0</v>
      </c>
      <c r="P103" s="101">
        <f>'6.ВС'!P97</f>
        <v>0</v>
      </c>
    </row>
    <row r="104" spans="1:16" ht="18.75" customHeight="1" hidden="1">
      <c r="A104" s="65"/>
      <c r="B104" s="194" t="s">
        <v>263</v>
      </c>
      <c r="C104" s="52"/>
      <c r="D104" s="52"/>
      <c r="E104" s="52"/>
      <c r="F104" s="143"/>
      <c r="G104" s="124" t="s">
        <v>265</v>
      </c>
      <c r="H104" s="124"/>
      <c r="I104" s="120"/>
      <c r="J104" s="127"/>
      <c r="K104" s="124"/>
      <c r="L104" s="101">
        <f>L105</f>
        <v>3500</v>
      </c>
      <c r="M104" s="101">
        <f aca="true" t="shared" si="20" ref="M104:N107">M105</f>
        <v>0</v>
      </c>
      <c r="N104" s="101">
        <f t="shared" si="20"/>
        <v>3500</v>
      </c>
      <c r="O104" s="101">
        <f aca="true" t="shared" si="21" ref="O104:P107">O105</f>
        <v>0</v>
      </c>
      <c r="P104" s="101">
        <f t="shared" si="21"/>
        <v>0</v>
      </c>
    </row>
    <row r="105" spans="1:16" ht="16.5" customHeight="1" hidden="1">
      <c r="A105" s="65"/>
      <c r="B105" s="177" t="s">
        <v>264</v>
      </c>
      <c r="C105" s="52"/>
      <c r="D105" s="52"/>
      <c r="E105" s="52"/>
      <c r="F105" s="143"/>
      <c r="G105" s="144" t="s">
        <v>265</v>
      </c>
      <c r="H105" s="144" t="s">
        <v>35</v>
      </c>
      <c r="I105" s="148"/>
      <c r="J105" s="145"/>
      <c r="K105" s="144"/>
      <c r="L105" s="101">
        <f>L106</f>
        <v>3500</v>
      </c>
      <c r="M105" s="101">
        <f t="shared" si="20"/>
        <v>0</v>
      </c>
      <c r="N105" s="101">
        <f t="shared" si="20"/>
        <v>3500</v>
      </c>
      <c r="O105" s="101">
        <f t="shared" si="21"/>
        <v>0</v>
      </c>
      <c r="P105" s="101">
        <f t="shared" si="21"/>
        <v>0</v>
      </c>
    </row>
    <row r="106" spans="1:16" ht="16.5" customHeight="1" hidden="1">
      <c r="A106" s="65"/>
      <c r="B106" s="177" t="s">
        <v>266</v>
      </c>
      <c r="C106" s="52"/>
      <c r="D106" s="52"/>
      <c r="E106" s="52"/>
      <c r="F106" s="143"/>
      <c r="G106" s="144" t="s">
        <v>265</v>
      </c>
      <c r="H106" s="144" t="s">
        <v>35</v>
      </c>
      <c r="I106" s="148"/>
      <c r="J106" s="145" t="s">
        <v>267</v>
      </c>
      <c r="K106" s="144"/>
      <c r="L106" s="101">
        <f>L107</f>
        <v>3500</v>
      </c>
      <c r="M106" s="101">
        <f t="shared" si="20"/>
        <v>0</v>
      </c>
      <c r="N106" s="101">
        <f t="shared" si="20"/>
        <v>3500</v>
      </c>
      <c r="O106" s="101">
        <f t="shared" si="21"/>
        <v>0</v>
      </c>
      <c r="P106" s="101">
        <f t="shared" si="21"/>
        <v>0</v>
      </c>
    </row>
    <row r="107" spans="1:16" ht="15.75" customHeight="1" hidden="1">
      <c r="A107" s="65"/>
      <c r="B107" s="149" t="s">
        <v>21</v>
      </c>
      <c r="C107" s="52"/>
      <c r="D107" s="52"/>
      <c r="E107" s="52"/>
      <c r="F107" s="143"/>
      <c r="G107" s="144" t="s">
        <v>265</v>
      </c>
      <c r="H107" s="144" t="s">
        <v>35</v>
      </c>
      <c r="I107" s="148"/>
      <c r="J107" s="145" t="s">
        <v>267</v>
      </c>
      <c r="K107" s="144" t="s">
        <v>22</v>
      </c>
      <c r="L107" s="101">
        <f>L108</f>
        <v>3500</v>
      </c>
      <c r="M107" s="101">
        <f t="shared" si="20"/>
        <v>0</v>
      </c>
      <c r="N107" s="101">
        <f t="shared" si="20"/>
        <v>3500</v>
      </c>
      <c r="O107" s="101">
        <f t="shared" si="21"/>
        <v>0</v>
      </c>
      <c r="P107" s="101">
        <f t="shared" si="21"/>
        <v>0</v>
      </c>
    </row>
    <row r="108" spans="1:16" ht="16.5" customHeight="1" hidden="1">
      <c r="A108" s="65"/>
      <c r="B108" s="86" t="s">
        <v>112</v>
      </c>
      <c r="C108" s="52"/>
      <c r="D108" s="52"/>
      <c r="E108" s="52"/>
      <c r="F108" s="143"/>
      <c r="G108" s="144" t="s">
        <v>265</v>
      </c>
      <c r="H108" s="144" t="s">
        <v>35</v>
      </c>
      <c r="I108" s="148"/>
      <c r="J108" s="145" t="s">
        <v>267</v>
      </c>
      <c r="K108" s="144" t="s">
        <v>113</v>
      </c>
      <c r="L108" s="101">
        <f>'6.ВС'!L102</f>
        <v>3500</v>
      </c>
      <c r="M108" s="101">
        <f>'6.ВС'!M102</f>
        <v>0</v>
      </c>
      <c r="N108" s="101">
        <f>'6.ВС'!N102</f>
        <v>3500</v>
      </c>
      <c r="O108" s="101">
        <f>'6.ВС'!O102</f>
        <v>0</v>
      </c>
      <c r="P108" s="101">
        <f>'6.ВС'!P102</f>
        <v>0</v>
      </c>
    </row>
    <row r="109" spans="1:16" ht="12.75" customHeight="1" hidden="1">
      <c r="A109" s="77"/>
      <c r="B109" s="81" t="s">
        <v>108</v>
      </c>
      <c r="C109" s="105">
        <v>63</v>
      </c>
      <c r="D109" s="105">
        <v>0</v>
      </c>
      <c r="E109" s="105">
        <v>17</v>
      </c>
      <c r="F109" s="129">
        <v>863</v>
      </c>
      <c r="G109" s="118" t="s">
        <v>48</v>
      </c>
      <c r="H109" s="112"/>
      <c r="I109" s="112"/>
      <c r="J109" s="144"/>
      <c r="K109" s="148"/>
      <c r="L109" s="100">
        <f>L110</f>
        <v>280806.72</v>
      </c>
      <c r="M109" s="100">
        <f aca="true" t="shared" si="22" ref="M109:N112">M110</f>
        <v>0</v>
      </c>
      <c r="N109" s="100">
        <f t="shared" si="22"/>
        <v>280806.72</v>
      </c>
      <c r="O109" s="100">
        <f aca="true" t="shared" si="23" ref="O109:P112">O110</f>
        <v>0</v>
      </c>
      <c r="P109" s="100">
        <f t="shared" si="23"/>
        <v>0</v>
      </c>
    </row>
    <row r="110" spans="1:16" ht="12.75" customHeight="1" hidden="1">
      <c r="A110" s="77"/>
      <c r="B110" s="81" t="s">
        <v>105</v>
      </c>
      <c r="C110" s="52">
        <v>63</v>
      </c>
      <c r="D110" s="52">
        <v>0</v>
      </c>
      <c r="E110" s="52">
        <v>17</v>
      </c>
      <c r="F110" s="129">
        <v>863</v>
      </c>
      <c r="G110" s="118" t="s">
        <v>48</v>
      </c>
      <c r="H110" s="118" t="s">
        <v>35</v>
      </c>
      <c r="I110" s="112"/>
      <c r="J110" s="144"/>
      <c r="K110" s="148"/>
      <c r="L110" s="100">
        <f>L111</f>
        <v>280806.72</v>
      </c>
      <c r="M110" s="100">
        <f t="shared" si="22"/>
        <v>0</v>
      </c>
      <c r="N110" s="100">
        <f t="shared" si="22"/>
        <v>280806.72</v>
      </c>
      <c r="O110" s="100">
        <f t="shared" si="23"/>
        <v>0</v>
      </c>
      <c r="P110" s="100">
        <f t="shared" si="23"/>
        <v>0</v>
      </c>
    </row>
    <row r="111" spans="1:16" ht="24.75" customHeight="1" hidden="1">
      <c r="A111" s="77"/>
      <c r="B111" s="80" t="s">
        <v>157</v>
      </c>
      <c r="C111" s="52">
        <v>63</v>
      </c>
      <c r="D111" s="52">
        <v>0</v>
      </c>
      <c r="E111" s="52">
        <v>17</v>
      </c>
      <c r="F111" s="143">
        <v>863</v>
      </c>
      <c r="G111" s="112" t="s">
        <v>48</v>
      </c>
      <c r="H111" s="112" t="s">
        <v>35</v>
      </c>
      <c r="I111" s="148" t="s">
        <v>158</v>
      </c>
      <c r="J111" s="145" t="s">
        <v>270</v>
      </c>
      <c r="K111" s="148"/>
      <c r="L111" s="101">
        <f>L112</f>
        <v>280806.72</v>
      </c>
      <c r="M111" s="101">
        <f t="shared" si="22"/>
        <v>0</v>
      </c>
      <c r="N111" s="101">
        <f t="shared" si="22"/>
        <v>280806.72</v>
      </c>
      <c r="O111" s="101">
        <f t="shared" si="23"/>
        <v>0</v>
      </c>
      <c r="P111" s="101">
        <f t="shared" si="23"/>
        <v>0</v>
      </c>
    </row>
    <row r="112" spans="1:16" ht="12.75" customHeight="1" hidden="1">
      <c r="A112" s="77"/>
      <c r="B112" s="80" t="s">
        <v>107</v>
      </c>
      <c r="C112" s="52">
        <v>63</v>
      </c>
      <c r="D112" s="52">
        <v>0</v>
      </c>
      <c r="E112" s="52">
        <v>17</v>
      </c>
      <c r="F112" s="143">
        <v>863</v>
      </c>
      <c r="G112" s="112" t="s">
        <v>48</v>
      </c>
      <c r="H112" s="112" t="s">
        <v>35</v>
      </c>
      <c r="I112" s="148" t="s">
        <v>158</v>
      </c>
      <c r="J112" s="145" t="s">
        <v>270</v>
      </c>
      <c r="K112" s="148" t="s">
        <v>106</v>
      </c>
      <c r="L112" s="101">
        <f>L113</f>
        <v>280806.72</v>
      </c>
      <c r="M112" s="101">
        <f t="shared" si="22"/>
        <v>0</v>
      </c>
      <c r="N112" s="101">
        <f t="shared" si="22"/>
        <v>280806.72</v>
      </c>
      <c r="O112" s="101">
        <f t="shared" si="23"/>
        <v>0</v>
      </c>
      <c r="P112" s="101">
        <f t="shared" si="23"/>
        <v>0</v>
      </c>
    </row>
    <row r="113" spans="1:16" ht="28.5" customHeight="1" hidden="1">
      <c r="A113" s="77"/>
      <c r="B113" s="85" t="s">
        <v>115</v>
      </c>
      <c r="C113" s="52">
        <v>63</v>
      </c>
      <c r="D113" s="52">
        <v>0</v>
      </c>
      <c r="E113" s="52">
        <v>17</v>
      </c>
      <c r="F113" s="143">
        <v>863</v>
      </c>
      <c r="G113" s="112" t="s">
        <v>48</v>
      </c>
      <c r="H113" s="112" t="s">
        <v>35</v>
      </c>
      <c r="I113" s="148" t="s">
        <v>158</v>
      </c>
      <c r="J113" s="145" t="s">
        <v>270</v>
      </c>
      <c r="K113" s="148" t="s">
        <v>114</v>
      </c>
      <c r="L113" s="101">
        <f>'6.ВС'!L107</f>
        <v>280806.72</v>
      </c>
      <c r="M113" s="101">
        <f>'6.ВС'!M107</f>
        <v>0</v>
      </c>
      <c r="N113" s="101">
        <f>'6.ВС'!N107</f>
        <v>280806.72</v>
      </c>
      <c r="O113" s="101">
        <f>'6.ВС'!O107</f>
        <v>0</v>
      </c>
      <c r="P113" s="101">
        <f>'6.ВС'!P107</f>
        <v>0</v>
      </c>
    </row>
    <row r="114" spans="1:16" ht="13.5" customHeight="1" hidden="1">
      <c r="A114" s="215" t="s">
        <v>47</v>
      </c>
      <c r="B114" s="216"/>
      <c r="C114" s="105">
        <v>63</v>
      </c>
      <c r="D114" s="105">
        <v>0</v>
      </c>
      <c r="E114" s="105">
        <v>18</v>
      </c>
      <c r="F114" s="129">
        <v>863</v>
      </c>
      <c r="G114" s="118" t="s">
        <v>50</v>
      </c>
      <c r="H114" s="118"/>
      <c r="I114" s="118"/>
      <c r="J114" s="118"/>
      <c r="K114" s="118"/>
      <c r="L114" s="100">
        <f aca="true" t="shared" si="24" ref="L114:P117">L115</f>
        <v>4000</v>
      </c>
      <c r="M114" s="100">
        <f t="shared" si="24"/>
        <v>0</v>
      </c>
      <c r="N114" s="100">
        <f t="shared" si="24"/>
        <v>4000</v>
      </c>
      <c r="O114" s="100">
        <f t="shared" si="24"/>
        <v>0</v>
      </c>
      <c r="P114" s="100">
        <f t="shared" si="24"/>
        <v>0</v>
      </c>
    </row>
    <row r="115" spans="1:16" ht="13.5" customHeight="1" hidden="1">
      <c r="A115" s="217" t="s">
        <v>84</v>
      </c>
      <c r="B115" s="218"/>
      <c r="C115" s="105">
        <v>63</v>
      </c>
      <c r="D115" s="105">
        <v>0</v>
      </c>
      <c r="E115" s="105">
        <v>18</v>
      </c>
      <c r="F115" s="129">
        <v>863</v>
      </c>
      <c r="G115" s="118" t="s">
        <v>50</v>
      </c>
      <c r="H115" s="118" t="s">
        <v>36</v>
      </c>
      <c r="I115" s="118"/>
      <c r="J115" s="118"/>
      <c r="K115" s="118"/>
      <c r="L115" s="100">
        <f>L116</f>
        <v>4000</v>
      </c>
      <c r="M115" s="100">
        <f t="shared" si="24"/>
        <v>0</v>
      </c>
      <c r="N115" s="100">
        <f t="shared" si="24"/>
        <v>4000</v>
      </c>
      <c r="O115" s="100">
        <f t="shared" si="24"/>
        <v>0</v>
      </c>
      <c r="P115" s="100">
        <f t="shared" si="24"/>
        <v>0</v>
      </c>
    </row>
    <row r="116" spans="1:16" ht="96.75" customHeight="1" hidden="1">
      <c r="A116" s="219" t="s">
        <v>142</v>
      </c>
      <c r="B116" s="220"/>
      <c r="C116" s="52">
        <v>63</v>
      </c>
      <c r="D116" s="52">
        <v>0</v>
      </c>
      <c r="E116" s="52">
        <v>18</v>
      </c>
      <c r="F116" s="143">
        <v>863</v>
      </c>
      <c r="G116" s="112" t="s">
        <v>50</v>
      </c>
      <c r="H116" s="112" t="s">
        <v>36</v>
      </c>
      <c r="I116" s="144" t="s">
        <v>141</v>
      </c>
      <c r="J116" s="145" t="s">
        <v>271</v>
      </c>
      <c r="K116" s="112"/>
      <c r="L116" s="101">
        <f>L117</f>
        <v>4000</v>
      </c>
      <c r="M116" s="101">
        <f t="shared" si="24"/>
        <v>0</v>
      </c>
      <c r="N116" s="101">
        <f t="shared" si="24"/>
        <v>4000</v>
      </c>
      <c r="O116" s="101">
        <f t="shared" si="24"/>
        <v>0</v>
      </c>
      <c r="P116" s="101">
        <f t="shared" si="24"/>
        <v>0</v>
      </c>
    </row>
    <row r="117" spans="1:16" ht="17.25" customHeight="1" hidden="1">
      <c r="A117" s="57"/>
      <c r="B117" s="59" t="s">
        <v>49</v>
      </c>
      <c r="C117" s="52">
        <v>63</v>
      </c>
      <c r="D117" s="52">
        <v>0</v>
      </c>
      <c r="E117" s="52">
        <v>18</v>
      </c>
      <c r="F117" s="143">
        <v>863</v>
      </c>
      <c r="G117" s="112" t="s">
        <v>50</v>
      </c>
      <c r="H117" s="112" t="s">
        <v>36</v>
      </c>
      <c r="I117" s="144" t="s">
        <v>141</v>
      </c>
      <c r="J117" s="145" t="s">
        <v>271</v>
      </c>
      <c r="K117" s="112" t="s">
        <v>37</v>
      </c>
      <c r="L117" s="101">
        <f>L118</f>
        <v>4000</v>
      </c>
      <c r="M117" s="101">
        <f t="shared" si="24"/>
        <v>0</v>
      </c>
      <c r="N117" s="101">
        <f t="shared" si="24"/>
        <v>4000</v>
      </c>
      <c r="O117" s="101">
        <f t="shared" si="24"/>
        <v>0</v>
      </c>
      <c r="P117" s="102">
        <f t="shared" si="24"/>
        <v>0</v>
      </c>
    </row>
    <row r="118" spans="1:16" ht="13.5" customHeight="1" hidden="1">
      <c r="A118" s="57"/>
      <c r="B118" s="74" t="s">
        <v>58</v>
      </c>
      <c r="C118" s="52">
        <v>63</v>
      </c>
      <c r="D118" s="52">
        <v>0</v>
      </c>
      <c r="E118" s="52">
        <v>18</v>
      </c>
      <c r="F118" s="143">
        <v>863</v>
      </c>
      <c r="G118" s="112" t="s">
        <v>50</v>
      </c>
      <c r="H118" s="112" t="s">
        <v>36</v>
      </c>
      <c r="I118" s="144" t="s">
        <v>141</v>
      </c>
      <c r="J118" s="145" t="s">
        <v>271</v>
      </c>
      <c r="K118" s="148" t="s">
        <v>26</v>
      </c>
      <c r="L118" s="101">
        <f>'6.ВС'!L112</f>
        <v>4000</v>
      </c>
      <c r="M118" s="101">
        <f>'6.ВС'!M112</f>
        <v>0</v>
      </c>
      <c r="N118" s="101">
        <f>'6.ВС'!N112</f>
        <v>4000</v>
      </c>
      <c r="O118" s="101">
        <f>'6.ВС'!O112</f>
        <v>0</v>
      </c>
      <c r="P118" s="101">
        <f>'6.ВС'!P112</f>
        <v>0</v>
      </c>
    </row>
    <row r="119" spans="1:16" ht="13.5" customHeight="1" hidden="1">
      <c r="A119" s="57"/>
      <c r="B119" s="162" t="s">
        <v>194</v>
      </c>
      <c r="C119" s="163"/>
      <c r="D119" s="163"/>
      <c r="E119" s="163"/>
      <c r="F119" s="129">
        <v>863</v>
      </c>
      <c r="G119" s="125" t="s">
        <v>195</v>
      </c>
      <c r="H119" s="125"/>
      <c r="I119" s="125"/>
      <c r="J119" s="125"/>
      <c r="K119" s="148"/>
      <c r="L119" s="100">
        <f>L120</f>
        <v>0</v>
      </c>
      <c r="M119" s="100"/>
      <c r="N119" s="100"/>
      <c r="O119" s="100">
        <f aca="true" t="shared" si="25" ref="O119:P121">O120</f>
        <v>0</v>
      </c>
      <c r="P119" s="100">
        <f t="shared" si="25"/>
        <v>0</v>
      </c>
    </row>
    <row r="120" spans="1:16" ht="13.5" customHeight="1" hidden="1">
      <c r="A120" s="57"/>
      <c r="B120" s="164" t="s">
        <v>194</v>
      </c>
      <c r="C120" s="165"/>
      <c r="D120" s="165"/>
      <c r="E120" s="165"/>
      <c r="F120" s="143">
        <v>863</v>
      </c>
      <c r="G120" s="116" t="s">
        <v>195</v>
      </c>
      <c r="H120" s="116" t="s">
        <v>195</v>
      </c>
      <c r="I120" s="116"/>
      <c r="J120" s="116"/>
      <c r="K120" s="148"/>
      <c r="L120" s="101">
        <f>L121</f>
        <v>0</v>
      </c>
      <c r="M120" s="101"/>
      <c r="N120" s="101"/>
      <c r="O120" s="101">
        <f t="shared" si="25"/>
        <v>0</v>
      </c>
      <c r="P120" s="101">
        <f t="shared" si="25"/>
        <v>0</v>
      </c>
    </row>
    <row r="121" spans="1:16" ht="13.5" customHeight="1" hidden="1">
      <c r="A121" s="57"/>
      <c r="B121" s="164" t="s">
        <v>194</v>
      </c>
      <c r="C121" s="165"/>
      <c r="D121" s="165"/>
      <c r="E121" s="165"/>
      <c r="F121" s="143">
        <v>863</v>
      </c>
      <c r="G121" s="116" t="s">
        <v>195</v>
      </c>
      <c r="H121" s="116" t="s">
        <v>195</v>
      </c>
      <c r="I121" s="116" t="s">
        <v>198</v>
      </c>
      <c r="J121" s="116" t="s">
        <v>196</v>
      </c>
      <c r="K121" s="148"/>
      <c r="L121" s="101">
        <f>L122</f>
        <v>0</v>
      </c>
      <c r="M121" s="101"/>
      <c r="N121" s="101"/>
      <c r="O121" s="101">
        <f t="shared" si="25"/>
        <v>0</v>
      </c>
      <c r="P121" s="101">
        <f t="shared" si="25"/>
        <v>0</v>
      </c>
    </row>
    <row r="122" spans="1:16" ht="13.5" customHeight="1" hidden="1">
      <c r="A122" s="57"/>
      <c r="B122" s="164" t="s">
        <v>194</v>
      </c>
      <c r="C122" s="165"/>
      <c r="D122" s="165"/>
      <c r="E122" s="165"/>
      <c r="F122" s="143">
        <v>863</v>
      </c>
      <c r="G122" s="116" t="s">
        <v>195</v>
      </c>
      <c r="H122" s="116" t="s">
        <v>195</v>
      </c>
      <c r="I122" s="116" t="s">
        <v>198</v>
      </c>
      <c r="J122" s="116" t="s">
        <v>196</v>
      </c>
      <c r="K122" s="116" t="s">
        <v>197</v>
      </c>
      <c r="L122" s="101">
        <v>0</v>
      </c>
      <c r="M122" s="101"/>
      <c r="N122" s="101"/>
      <c r="O122" s="101"/>
      <c r="P122" s="101"/>
    </row>
    <row r="123" spans="1:16" ht="14.25" customHeight="1">
      <c r="A123" s="66"/>
      <c r="B123" s="67" t="s">
        <v>27</v>
      </c>
      <c r="C123" s="67"/>
      <c r="D123" s="67"/>
      <c r="E123" s="67"/>
      <c r="F123" s="143"/>
      <c r="G123" s="118"/>
      <c r="H123" s="118"/>
      <c r="I123" s="118"/>
      <c r="J123" s="145"/>
      <c r="K123" s="118"/>
      <c r="L123" s="100">
        <f>L13+L63+L70+L114+L83+L75+L109+L104</f>
        <v>3557565.4699999997</v>
      </c>
      <c r="M123" s="100">
        <f>M13+M63+M70+M114+M83+M75+M109+M104</f>
        <v>267754</v>
      </c>
      <c r="N123" s="100">
        <f>N13+N63+N70+N114+N83+N75+N109+N104</f>
        <v>3825319.4699999997</v>
      </c>
      <c r="O123" s="100">
        <f>O13+O63+O70+O114+O83+O75+O109+O104</f>
        <v>0</v>
      </c>
      <c r="P123" s="100">
        <f>P13+P63+P70+P114+P83+P75+P109+P104</f>
        <v>0</v>
      </c>
    </row>
  </sheetData>
  <sheetProtection/>
  <mergeCells count="30">
    <mergeCell ref="A116:B116"/>
    <mergeCell ref="A75:B75"/>
    <mergeCell ref="A76:B76"/>
    <mergeCell ref="A80:B80"/>
    <mergeCell ref="A84:B84"/>
    <mergeCell ref="G3:M3"/>
    <mergeCell ref="A22:B22"/>
    <mergeCell ref="B29:C29"/>
    <mergeCell ref="A46:B46"/>
    <mergeCell ref="A47:B47"/>
    <mergeCell ref="A89:B89"/>
    <mergeCell ref="B4:P4"/>
    <mergeCell ref="B6:P6"/>
    <mergeCell ref="B54:C54"/>
    <mergeCell ref="F2:P2"/>
    <mergeCell ref="F5:L5"/>
    <mergeCell ref="A8:P8"/>
    <mergeCell ref="A10:B10"/>
    <mergeCell ref="A13:B13"/>
    <mergeCell ref="B19:C19"/>
    <mergeCell ref="A95:B95"/>
    <mergeCell ref="A114:B114"/>
    <mergeCell ref="A115:B115"/>
    <mergeCell ref="A50:B50"/>
    <mergeCell ref="A57:B57"/>
    <mergeCell ref="A14:B14"/>
    <mergeCell ref="A18:B18"/>
    <mergeCell ref="A85:B85"/>
    <mergeCell ref="A88:B88"/>
    <mergeCell ref="A83:B83"/>
  </mergeCells>
  <printOptions/>
  <pageMargins left="0.5511811023622047" right="0.4330708661417323" top="0.5118110236220472" bottom="0.31496062992125984" header="0.6692913385826772" footer="0.551181102362204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2"/>
  <sheetViews>
    <sheetView tabSelected="1" workbookViewId="0" topLeftCell="B1">
      <selection activeCell="Q121" sqref="Q121"/>
    </sheetView>
  </sheetViews>
  <sheetFormatPr defaultColWidth="9.140625" defaultRowHeight="12.75"/>
  <cols>
    <col min="1" max="1" width="2.28125" style="28" hidden="1" customWidth="1"/>
    <col min="2" max="2" width="46.140625" style="29" customWidth="1"/>
    <col min="3" max="3" width="4.8515625" style="29" customWidth="1"/>
    <col min="4" max="4" width="5.00390625" style="29" customWidth="1"/>
    <col min="5" max="5" width="5.421875" style="29" customWidth="1"/>
    <col min="6" max="6" width="4.7109375" style="82" customWidth="1"/>
    <col min="7" max="7" width="4.57421875" style="50" hidden="1" customWidth="1"/>
    <col min="8" max="8" width="7.57421875" style="50" hidden="1" customWidth="1"/>
    <col min="9" max="9" width="6.140625" style="50" customWidth="1"/>
    <col min="10" max="10" width="14.7109375" style="50" hidden="1" customWidth="1"/>
    <col min="11" max="11" width="4.421875" style="51" customWidth="1"/>
    <col min="12" max="12" width="13.140625" style="35" hidden="1" customWidth="1"/>
    <col min="13" max="13" width="13.140625" style="35" customWidth="1"/>
    <col min="14" max="14" width="13.140625" style="35" hidden="1" customWidth="1"/>
    <col min="15" max="16" width="12.140625" style="28" customWidth="1"/>
    <col min="17" max="18" width="9.140625" style="28" customWidth="1"/>
    <col min="19" max="19" width="4.421875" style="28" customWidth="1"/>
    <col min="20" max="16384" width="9.140625" style="28" customWidth="1"/>
  </cols>
  <sheetData>
    <row r="1" spans="3:11" ht="17.25" customHeight="1">
      <c r="C1" s="228" t="s">
        <v>293</v>
      </c>
      <c r="D1" s="228"/>
      <c r="E1" s="228"/>
      <c r="F1" s="228"/>
      <c r="G1" s="228"/>
      <c r="H1" s="228"/>
      <c r="I1" s="228"/>
      <c r="J1" s="228"/>
      <c r="K1" s="228"/>
    </row>
    <row r="2" spans="2:16" ht="35.25" customHeight="1">
      <c r="B2" s="240" t="s">
        <v>290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3:16" ht="16.5" customHeight="1">
      <c r="C3" s="228" t="s">
        <v>301</v>
      </c>
      <c r="D3" s="228"/>
      <c r="E3" s="228"/>
      <c r="F3" s="228"/>
      <c r="G3" s="228"/>
      <c r="H3" s="228"/>
      <c r="I3" s="228"/>
      <c r="J3" s="228"/>
      <c r="K3" s="228"/>
      <c r="L3" s="228"/>
      <c r="M3" s="38"/>
      <c r="N3" s="38"/>
      <c r="O3" s="38"/>
      <c r="P3" s="38"/>
    </row>
    <row r="4" spans="2:16" ht="27" customHeight="1">
      <c r="B4" s="241" t="s">
        <v>234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6:16" ht="5.25" customHeight="1">
      <c r="F5" s="83"/>
      <c r="G5" s="42"/>
      <c r="H5" s="42"/>
      <c r="I5" s="42"/>
      <c r="J5" s="42"/>
      <c r="K5" s="42"/>
      <c r="L5" s="39"/>
      <c r="M5" s="39"/>
      <c r="N5" s="39"/>
      <c r="O5" s="39"/>
      <c r="P5" s="39"/>
    </row>
    <row r="6" spans="1:16" ht="53.25" customHeight="1">
      <c r="A6" s="229" t="s">
        <v>272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ht="12.75" customHeight="1">
      <c r="A7" s="30"/>
      <c r="B7" s="30"/>
      <c r="C7" s="33"/>
      <c r="D7" s="33"/>
      <c r="E7" s="33"/>
      <c r="F7" s="109"/>
      <c r="G7" s="30"/>
      <c r="H7" s="30"/>
      <c r="I7" s="30"/>
      <c r="J7" s="30"/>
      <c r="K7" s="30"/>
      <c r="O7" s="30"/>
      <c r="P7" s="132" t="s">
        <v>161</v>
      </c>
    </row>
    <row r="8" spans="1:16" s="41" customFormat="1" ht="25.5" customHeight="1">
      <c r="A8" s="239" t="s">
        <v>29</v>
      </c>
      <c r="B8" s="239"/>
      <c r="C8" s="178" t="s">
        <v>163</v>
      </c>
      <c r="D8" s="178" t="s">
        <v>122</v>
      </c>
      <c r="E8" s="179" t="s">
        <v>164</v>
      </c>
      <c r="F8" s="178" t="s">
        <v>174</v>
      </c>
      <c r="G8" s="138" t="s">
        <v>30</v>
      </c>
      <c r="H8" s="138" t="s">
        <v>31</v>
      </c>
      <c r="I8" s="138" t="s">
        <v>70</v>
      </c>
      <c r="J8" s="138" t="s">
        <v>32</v>
      </c>
      <c r="K8" s="138" t="s">
        <v>33</v>
      </c>
      <c r="L8" s="40" t="s">
        <v>118</v>
      </c>
      <c r="M8" s="36">
        <v>2020</v>
      </c>
      <c r="N8" s="36" t="s">
        <v>278</v>
      </c>
      <c r="O8" s="40">
        <v>2021</v>
      </c>
      <c r="P8" s="40">
        <v>2022</v>
      </c>
    </row>
    <row r="9" spans="1:16" s="41" customFormat="1" ht="24.75" customHeight="1">
      <c r="A9" s="52"/>
      <c r="B9" s="166" t="s">
        <v>273</v>
      </c>
      <c r="C9" s="180">
        <v>65</v>
      </c>
      <c r="D9" s="156"/>
      <c r="E9" s="156"/>
      <c r="F9" s="181"/>
      <c r="G9" s="148"/>
      <c r="H9" s="148"/>
      <c r="I9" s="148"/>
      <c r="J9" s="148"/>
      <c r="K9" s="148"/>
      <c r="L9" s="99">
        <f>L10+L49+L56+L61+L66+L96+L91</f>
        <v>3554065.4699999997</v>
      </c>
      <c r="M9" s="99">
        <f>M10+M49+M56+M61+M66+M96+M91</f>
        <v>267754</v>
      </c>
      <c r="N9" s="99">
        <f>N10+N49+N56+N61+N66+N96+N91</f>
        <v>3821819.4699999997</v>
      </c>
      <c r="O9" s="99">
        <f>O10+O49+O56+O61+O66+O96+O91</f>
        <v>0</v>
      </c>
      <c r="P9" s="99">
        <f>P10+P49+P56+P61+P66+P96+P91</f>
        <v>0</v>
      </c>
    </row>
    <row r="10" spans="1:16" s="41" customFormat="1" ht="50.25" customHeight="1" hidden="1">
      <c r="A10" s="52"/>
      <c r="B10" s="113" t="s">
        <v>123</v>
      </c>
      <c r="C10" s="180">
        <v>65</v>
      </c>
      <c r="D10" s="180">
        <v>0</v>
      </c>
      <c r="E10" s="180">
        <v>11</v>
      </c>
      <c r="F10" s="182"/>
      <c r="G10" s="148"/>
      <c r="H10" s="148"/>
      <c r="I10" s="148"/>
      <c r="J10" s="148"/>
      <c r="K10" s="148"/>
      <c r="L10" s="99">
        <f>L11</f>
        <v>1601617</v>
      </c>
      <c r="M10" s="99">
        <f>M11</f>
        <v>0</v>
      </c>
      <c r="N10" s="99">
        <f>N11</f>
        <v>1601617</v>
      </c>
      <c r="O10" s="99">
        <f>O11</f>
        <v>0</v>
      </c>
      <c r="P10" s="99">
        <f>P11</f>
        <v>0</v>
      </c>
    </row>
    <row r="11" spans="1:16" s="41" customFormat="1" ht="17.25" customHeight="1" hidden="1">
      <c r="A11" s="52"/>
      <c r="B11" s="89" t="s">
        <v>243</v>
      </c>
      <c r="C11" s="180">
        <v>65</v>
      </c>
      <c r="D11" s="180">
        <v>0</v>
      </c>
      <c r="E11" s="180">
        <v>11</v>
      </c>
      <c r="F11" s="182">
        <v>865</v>
      </c>
      <c r="G11" s="148"/>
      <c r="H11" s="148"/>
      <c r="I11" s="148"/>
      <c r="J11" s="148"/>
      <c r="K11" s="148"/>
      <c r="L11" s="99">
        <f>L12+L18++L31+L43+L28+L46+L25+L34+L15+L37+L40</f>
        <v>1601617</v>
      </c>
      <c r="M11" s="99">
        <f>M12+M18++M31+M43+M28+M46+M25+M34+M15+M37+M40</f>
        <v>0</v>
      </c>
      <c r="N11" s="99">
        <f>N12+N18++N31+N43+N28+N46+N25+N34+N15+N37+N40</f>
        <v>1601617</v>
      </c>
      <c r="O11" s="99">
        <f>O12+O18++O31+O43+O28+O46+O25+O34+O15+O37+O40</f>
        <v>0</v>
      </c>
      <c r="P11" s="99">
        <f>P12+P18++P31+P43+P28+P46+P25+P34+P15+P37+P40</f>
        <v>0</v>
      </c>
    </row>
    <row r="12" spans="1:16" ht="24" customHeight="1" hidden="1">
      <c r="A12" s="68" t="s">
        <v>74</v>
      </c>
      <c r="B12" s="61" t="s">
        <v>166</v>
      </c>
      <c r="C12" s="79">
        <v>63</v>
      </c>
      <c r="D12" s="79">
        <v>0</v>
      </c>
      <c r="E12" s="79">
        <v>11</v>
      </c>
      <c r="F12" s="70">
        <v>863</v>
      </c>
      <c r="G12" s="183" t="s">
        <v>35</v>
      </c>
      <c r="H12" s="183" t="s">
        <v>36</v>
      </c>
      <c r="I12" s="183" t="s">
        <v>167</v>
      </c>
      <c r="J12" s="184" t="s">
        <v>165</v>
      </c>
      <c r="K12" s="185" t="s">
        <v>75</v>
      </c>
      <c r="L12" s="101">
        <f aca="true" t="shared" si="0" ref="L12:P13">L13</f>
        <v>0</v>
      </c>
      <c r="M12" s="101"/>
      <c r="N12" s="101"/>
      <c r="O12" s="101">
        <f t="shared" si="0"/>
        <v>0</v>
      </c>
      <c r="P12" s="101">
        <f t="shared" si="0"/>
        <v>0</v>
      </c>
    </row>
    <row r="13" spans="1:16" ht="60" customHeight="1" hidden="1">
      <c r="A13" s="45" t="s">
        <v>73</v>
      </c>
      <c r="B13" s="45" t="s">
        <v>73</v>
      </c>
      <c r="C13" s="79">
        <v>63</v>
      </c>
      <c r="D13" s="79">
        <v>0</v>
      </c>
      <c r="E13" s="79">
        <v>11</v>
      </c>
      <c r="F13" s="70">
        <v>863</v>
      </c>
      <c r="G13" s="183" t="s">
        <v>35</v>
      </c>
      <c r="H13" s="183" t="s">
        <v>36</v>
      </c>
      <c r="I13" s="183" t="s">
        <v>167</v>
      </c>
      <c r="J13" s="184" t="s">
        <v>165</v>
      </c>
      <c r="K13" s="184" t="s">
        <v>17</v>
      </c>
      <c r="L13" s="101">
        <f t="shared" si="0"/>
        <v>0</v>
      </c>
      <c r="M13" s="101"/>
      <c r="N13" s="101"/>
      <c r="O13" s="101">
        <f t="shared" si="0"/>
        <v>0</v>
      </c>
      <c r="P13" s="101">
        <f t="shared" si="0"/>
        <v>0</v>
      </c>
    </row>
    <row r="14" spans="1:16" ht="27.75" customHeight="1" hidden="1">
      <c r="A14" s="45" t="s">
        <v>76</v>
      </c>
      <c r="B14" s="45" t="s">
        <v>76</v>
      </c>
      <c r="C14" s="156">
        <v>63</v>
      </c>
      <c r="D14" s="156">
        <v>0</v>
      </c>
      <c r="E14" s="156">
        <v>11</v>
      </c>
      <c r="F14" s="147">
        <v>863</v>
      </c>
      <c r="G14" s="148" t="s">
        <v>35</v>
      </c>
      <c r="H14" s="148" t="s">
        <v>36</v>
      </c>
      <c r="I14" s="186" t="s">
        <v>167</v>
      </c>
      <c r="J14" s="187" t="s">
        <v>165</v>
      </c>
      <c r="K14" s="187" t="s">
        <v>18</v>
      </c>
      <c r="L14" s="101"/>
      <c r="M14" s="101"/>
      <c r="N14" s="101"/>
      <c r="O14" s="101"/>
      <c r="P14" s="101"/>
    </row>
    <row r="15" spans="1:21" s="32" customFormat="1" ht="40.5" customHeight="1" hidden="1">
      <c r="A15" s="88"/>
      <c r="B15" s="173" t="s">
        <v>214</v>
      </c>
      <c r="C15" s="156">
        <v>65</v>
      </c>
      <c r="D15" s="156">
        <v>0</v>
      </c>
      <c r="E15" s="156">
        <v>11</v>
      </c>
      <c r="F15" s="147">
        <v>865</v>
      </c>
      <c r="G15" s="148" t="s">
        <v>35</v>
      </c>
      <c r="H15" s="148" t="s">
        <v>40</v>
      </c>
      <c r="I15" s="186" t="s">
        <v>232</v>
      </c>
      <c r="J15" s="187" t="s">
        <v>215</v>
      </c>
      <c r="K15" s="148"/>
      <c r="L15" s="101">
        <f aca="true" t="shared" si="1" ref="L15:P16">L16</f>
        <v>467400</v>
      </c>
      <c r="M15" s="101">
        <f t="shared" si="1"/>
        <v>0</v>
      </c>
      <c r="N15" s="101">
        <f t="shared" si="1"/>
        <v>467400</v>
      </c>
      <c r="O15" s="101">
        <f t="shared" si="1"/>
        <v>0</v>
      </c>
      <c r="P15" s="101">
        <f t="shared" si="1"/>
        <v>0</v>
      </c>
      <c r="S15" s="169"/>
      <c r="T15" s="169"/>
      <c r="U15" s="169"/>
    </row>
    <row r="16" spans="1:21" s="32" customFormat="1" ht="50.25" customHeight="1" hidden="1">
      <c r="A16" s="88"/>
      <c r="B16" s="85" t="s">
        <v>73</v>
      </c>
      <c r="C16" s="156">
        <v>65</v>
      </c>
      <c r="D16" s="156">
        <v>0</v>
      </c>
      <c r="E16" s="156">
        <v>11</v>
      </c>
      <c r="F16" s="147">
        <v>865</v>
      </c>
      <c r="G16" s="186" t="s">
        <v>35</v>
      </c>
      <c r="H16" s="186" t="s">
        <v>40</v>
      </c>
      <c r="I16" s="186" t="s">
        <v>232</v>
      </c>
      <c r="J16" s="187" t="s">
        <v>215</v>
      </c>
      <c r="K16" s="148" t="s">
        <v>17</v>
      </c>
      <c r="L16" s="101">
        <f t="shared" si="1"/>
        <v>467400</v>
      </c>
      <c r="M16" s="101">
        <f t="shared" si="1"/>
        <v>0</v>
      </c>
      <c r="N16" s="101">
        <f t="shared" si="1"/>
        <v>467400</v>
      </c>
      <c r="O16" s="101">
        <f t="shared" si="1"/>
        <v>0</v>
      </c>
      <c r="P16" s="101">
        <f t="shared" si="1"/>
        <v>0</v>
      </c>
      <c r="S16" s="169"/>
      <c r="T16" s="169"/>
      <c r="U16" s="169"/>
    </row>
    <row r="17" spans="1:21" s="32" customFormat="1" ht="24.75" customHeight="1" hidden="1">
      <c r="A17" s="88"/>
      <c r="B17" s="85" t="s">
        <v>76</v>
      </c>
      <c r="C17" s="156">
        <v>65</v>
      </c>
      <c r="D17" s="156">
        <v>0</v>
      </c>
      <c r="E17" s="156">
        <v>11</v>
      </c>
      <c r="F17" s="147">
        <v>865</v>
      </c>
      <c r="G17" s="148" t="s">
        <v>35</v>
      </c>
      <c r="H17" s="148" t="s">
        <v>40</v>
      </c>
      <c r="I17" s="186" t="s">
        <v>232</v>
      </c>
      <c r="J17" s="187" t="s">
        <v>215</v>
      </c>
      <c r="K17" s="148" t="s">
        <v>18</v>
      </c>
      <c r="L17" s="101">
        <f>'7.ФС'!L21</f>
        <v>467400</v>
      </c>
      <c r="M17" s="101">
        <f>'7.ФС'!M21</f>
        <v>0</v>
      </c>
      <c r="N17" s="101">
        <f>'7.ФС'!N21</f>
        <v>467400</v>
      </c>
      <c r="O17" s="101">
        <f>'7.ФС'!O21</f>
        <v>0</v>
      </c>
      <c r="P17" s="101">
        <f>'7.ФС'!P21</f>
        <v>0</v>
      </c>
      <c r="S17" s="169"/>
      <c r="T17" s="169"/>
      <c r="U17" s="169"/>
    </row>
    <row r="18" spans="1:16" ht="23.25" customHeight="1" hidden="1">
      <c r="A18" s="237" t="s">
        <v>77</v>
      </c>
      <c r="B18" s="238"/>
      <c r="C18" s="156">
        <v>65</v>
      </c>
      <c r="D18" s="156">
        <v>0</v>
      </c>
      <c r="E18" s="156">
        <v>11</v>
      </c>
      <c r="F18" s="147">
        <v>865</v>
      </c>
      <c r="G18" s="148" t="s">
        <v>35</v>
      </c>
      <c r="H18" s="148" t="s">
        <v>40</v>
      </c>
      <c r="I18" s="186" t="s">
        <v>131</v>
      </c>
      <c r="J18" s="187" t="s">
        <v>132</v>
      </c>
      <c r="K18" s="148"/>
      <c r="L18" s="101">
        <f>L19+L21+L23</f>
        <v>1063035</v>
      </c>
      <c r="M18" s="101">
        <f>M19+M21+M23</f>
        <v>0</v>
      </c>
      <c r="N18" s="101">
        <f>N19+N21+N23</f>
        <v>1063035</v>
      </c>
      <c r="O18" s="101">
        <f>O19+O21+O23</f>
        <v>0</v>
      </c>
      <c r="P18" s="101">
        <f>P19+P21+P23</f>
        <v>0</v>
      </c>
    </row>
    <row r="19" spans="1:16" ht="63" customHeight="1" hidden="1">
      <c r="A19" s="61"/>
      <c r="B19" s="45" t="s">
        <v>73</v>
      </c>
      <c r="C19" s="156">
        <v>65</v>
      </c>
      <c r="D19" s="52">
        <v>0</v>
      </c>
      <c r="E19" s="52">
        <v>11</v>
      </c>
      <c r="F19" s="147">
        <v>865</v>
      </c>
      <c r="G19" s="144" t="s">
        <v>35</v>
      </c>
      <c r="H19" s="144" t="s">
        <v>40</v>
      </c>
      <c r="I19" s="144" t="s">
        <v>131</v>
      </c>
      <c r="J19" s="145" t="s">
        <v>132</v>
      </c>
      <c r="K19" s="112" t="s">
        <v>17</v>
      </c>
      <c r="L19" s="101">
        <f>L20</f>
        <v>833106</v>
      </c>
      <c r="M19" s="101">
        <f>M20</f>
        <v>0</v>
      </c>
      <c r="N19" s="101">
        <f>N20</f>
        <v>833106</v>
      </c>
      <c r="O19" s="101">
        <f>O20</f>
        <v>0</v>
      </c>
      <c r="P19" s="102">
        <f>P20</f>
        <v>0</v>
      </c>
    </row>
    <row r="20" spans="1:16" ht="24.75" customHeight="1" hidden="1">
      <c r="A20" s="57"/>
      <c r="B20" s="45" t="s">
        <v>76</v>
      </c>
      <c r="C20" s="156">
        <v>65</v>
      </c>
      <c r="D20" s="52">
        <v>0</v>
      </c>
      <c r="E20" s="52">
        <v>11</v>
      </c>
      <c r="F20" s="147">
        <v>865</v>
      </c>
      <c r="G20" s="112" t="s">
        <v>35</v>
      </c>
      <c r="H20" s="112" t="s">
        <v>40</v>
      </c>
      <c r="I20" s="144" t="s">
        <v>131</v>
      </c>
      <c r="J20" s="145" t="s">
        <v>132</v>
      </c>
      <c r="K20" s="112" t="s">
        <v>18</v>
      </c>
      <c r="L20" s="101">
        <f>'7.ФС'!L24</f>
        <v>833106</v>
      </c>
      <c r="M20" s="101">
        <f>'7.ФС'!M24</f>
        <v>0</v>
      </c>
      <c r="N20" s="101">
        <f>'7.ФС'!N24</f>
        <v>833106</v>
      </c>
      <c r="O20" s="101">
        <f>'7.ФС'!O24</f>
        <v>0</v>
      </c>
      <c r="P20" s="101">
        <f>'7.ФС'!P24</f>
        <v>0</v>
      </c>
    </row>
    <row r="21" spans="1:16" ht="24.75" customHeight="1" hidden="1">
      <c r="A21" s="57"/>
      <c r="B21" s="87" t="s">
        <v>116</v>
      </c>
      <c r="C21" s="156">
        <v>65</v>
      </c>
      <c r="D21" s="52">
        <v>0</v>
      </c>
      <c r="E21" s="52">
        <v>11</v>
      </c>
      <c r="F21" s="147">
        <v>865</v>
      </c>
      <c r="G21" s="148" t="s">
        <v>35</v>
      </c>
      <c r="H21" s="148" t="s">
        <v>40</v>
      </c>
      <c r="I21" s="144" t="s">
        <v>131</v>
      </c>
      <c r="J21" s="145" t="s">
        <v>132</v>
      </c>
      <c r="K21" s="148" t="s">
        <v>19</v>
      </c>
      <c r="L21" s="101">
        <f>L22</f>
        <v>225429</v>
      </c>
      <c r="M21" s="101">
        <f>M22</f>
        <v>0</v>
      </c>
      <c r="N21" s="101">
        <f>N22</f>
        <v>225429</v>
      </c>
      <c r="O21" s="101">
        <f>O22</f>
        <v>0</v>
      </c>
      <c r="P21" s="101">
        <f>P22</f>
        <v>0</v>
      </c>
    </row>
    <row r="22" spans="1:16" ht="28.5" customHeight="1" hidden="1">
      <c r="A22" s="57"/>
      <c r="B22" s="46" t="s">
        <v>78</v>
      </c>
      <c r="C22" s="156">
        <v>65</v>
      </c>
      <c r="D22" s="52">
        <v>0</v>
      </c>
      <c r="E22" s="52">
        <v>11</v>
      </c>
      <c r="F22" s="147">
        <v>865</v>
      </c>
      <c r="G22" s="148" t="s">
        <v>35</v>
      </c>
      <c r="H22" s="148" t="s">
        <v>40</v>
      </c>
      <c r="I22" s="144" t="s">
        <v>131</v>
      </c>
      <c r="J22" s="145" t="s">
        <v>132</v>
      </c>
      <c r="K22" s="148" t="s">
        <v>20</v>
      </c>
      <c r="L22" s="101">
        <f>'7.ФС'!L26</f>
        <v>225429</v>
      </c>
      <c r="M22" s="101">
        <f>'7.ФС'!M26</f>
        <v>0</v>
      </c>
      <c r="N22" s="101">
        <f>'7.ФС'!N26</f>
        <v>225429</v>
      </c>
      <c r="O22" s="101">
        <f>'7.ФС'!O26</f>
        <v>0</v>
      </c>
      <c r="P22" s="101">
        <f>'7.ФС'!P26</f>
        <v>0</v>
      </c>
    </row>
    <row r="23" spans="1:16" ht="15.75" customHeight="1" hidden="1">
      <c r="A23" s="57"/>
      <c r="B23" s="71" t="s">
        <v>21</v>
      </c>
      <c r="C23" s="156">
        <v>65</v>
      </c>
      <c r="D23" s="55">
        <v>0</v>
      </c>
      <c r="E23" s="55">
        <v>11</v>
      </c>
      <c r="F23" s="147">
        <v>865</v>
      </c>
      <c r="G23" s="54" t="s">
        <v>35</v>
      </c>
      <c r="H23" s="54" t="s">
        <v>40</v>
      </c>
      <c r="I23" s="69" t="s">
        <v>131</v>
      </c>
      <c r="J23" s="62" t="s">
        <v>132</v>
      </c>
      <c r="K23" s="54" t="s">
        <v>22</v>
      </c>
      <c r="L23" s="101">
        <f>L24</f>
        <v>4500</v>
      </c>
      <c r="M23" s="101">
        <f>M24</f>
        <v>0</v>
      </c>
      <c r="N23" s="101">
        <f>N24</f>
        <v>4500</v>
      </c>
      <c r="O23" s="101">
        <f>O24</f>
        <v>0</v>
      </c>
      <c r="P23" s="101">
        <f>P24</f>
        <v>0</v>
      </c>
    </row>
    <row r="24" spans="1:16" ht="15.75" customHeight="1" hidden="1">
      <c r="A24" s="57"/>
      <c r="B24" s="86" t="s">
        <v>112</v>
      </c>
      <c r="C24" s="156">
        <v>65</v>
      </c>
      <c r="D24" s="52">
        <v>0</v>
      </c>
      <c r="E24" s="52">
        <v>11</v>
      </c>
      <c r="F24" s="147">
        <v>865</v>
      </c>
      <c r="G24" s="112" t="s">
        <v>35</v>
      </c>
      <c r="H24" s="112" t="s">
        <v>40</v>
      </c>
      <c r="I24" s="144" t="s">
        <v>131</v>
      </c>
      <c r="J24" s="145" t="s">
        <v>132</v>
      </c>
      <c r="K24" s="112" t="s">
        <v>113</v>
      </c>
      <c r="L24" s="101">
        <f>'7.ФС'!L28</f>
        <v>4500</v>
      </c>
      <c r="M24" s="101">
        <f>'7.ФС'!M28</f>
        <v>0</v>
      </c>
      <c r="N24" s="101">
        <f>'7.ФС'!N28</f>
        <v>4500</v>
      </c>
      <c r="O24" s="101">
        <f>'7.ФС'!O28</f>
        <v>0</v>
      </c>
      <c r="P24" s="101">
        <f>'7.ФС'!P28</f>
        <v>0</v>
      </c>
    </row>
    <row r="25" spans="1:16" ht="25.5" customHeight="1" hidden="1">
      <c r="A25" s="57"/>
      <c r="B25" s="74" t="s">
        <v>184</v>
      </c>
      <c r="C25" s="156">
        <v>65</v>
      </c>
      <c r="D25" s="52">
        <v>0</v>
      </c>
      <c r="E25" s="52">
        <v>11</v>
      </c>
      <c r="F25" s="147">
        <v>865</v>
      </c>
      <c r="G25" s="148" t="s">
        <v>35</v>
      </c>
      <c r="H25" s="148" t="s">
        <v>40</v>
      </c>
      <c r="I25" s="144" t="s">
        <v>186</v>
      </c>
      <c r="J25" s="145" t="s">
        <v>185</v>
      </c>
      <c r="K25" s="112"/>
      <c r="L25" s="101">
        <f aca="true" t="shared" si="2" ref="L25:P26">L26</f>
        <v>10000</v>
      </c>
      <c r="M25" s="101">
        <f t="shared" si="2"/>
        <v>0</v>
      </c>
      <c r="N25" s="101">
        <f t="shared" si="2"/>
        <v>10000</v>
      </c>
      <c r="O25" s="101">
        <f t="shared" si="2"/>
        <v>0</v>
      </c>
      <c r="P25" s="101">
        <f t="shared" si="2"/>
        <v>0</v>
      </c>
    </row>
    <row r="26" spans="1:16" ht="24.75" customHeight="1" hidden="1">
      <c r="A26" s="57"/>
      <c r="B26" s="87" t="s">
        <v>116</v>
      </c>
      <c r="C26" s="156">
        <v>65</v>
      </c>
      <c r="D26" s="52">
        <v>0</v>
      </c>
      <c r="E26" s="52">
        <v>11</v>
      </c>
      <c r="F26" s="147">
        <v>865</v>
      </c>
      <c r="G26" s="148" t="s">
        <v>35</v>
      </c>
      <c r="H26" s="148" t="s">
        <v>40</v>
      </c>
      <c r="I26" s="144" t="s">
        <v>186</v>
      </c>
      <c r="J26" s="145" t="s">
        <v>185</v>
      </c>
      <c r="K26" s="148" t="s">
        <v>19</v>
      </c>
      <c r="L26" s="101">
        <f t="shared" si="2"/>
        <v>10000</v>
      </c>
      <c r="M26" s="101">
        <f t="shared" si="2"/>
        <v>0</v>
      </c>
      <c r="N26" s="101">
        <f t="shared" si="2"/>
        <v>10000</v>
      </c>
      <c r="O26" s="101">
        <f t="shared" si="2"/>
        <v>0</v>
      </c>
      <c r="P26" s="101">
        <f t="shared" si="2"/>
        <v>0</v>
      </c>
    </row>
    <row r="27" spans="1:16" ht="24.75" customHeight="1" hidden="1">
      <c r="A27" s="57"/>
      <c r="B27" s="46" t="s">
        <v>78</v>
      </c>
      <c r="C27" s="156">
        <v>65</v>
      </c>
      <c r="D27" s="52">
        <v>0</v>
      </c>
      <c r="E27" s="52">
        <v>11</v>
      </c>
      <c r="F27" s="147">
        <v>865</v>
      </c>
      <c r="G27" s="148" t="s">
        <v>35</v>
      </c>
      <c r="H27" s="148" t="s">
        <v>40</v>
      </c>
      <c r="I27" s="144" t="s">
        <v>186</v>
      </c>
      <c r="J27" s="145" t="s">
        <v>185</v>
      </c>
      <c r="K27" s="148" t="s">
        <v>20</v>
      </c>
      <c r="L27" s="172">
        <f>'7.ФС'!L31</f>
        <v>10000</v>
      </c>
      <c r="M27" s="172">
        <f>'7.ФС'!M31</f>
        <v>0</v>
      </c>
      <c r="N27" s="172">
        <f>'7.ФС'!N31</f>
        <v>10000</v>
      </c>
      <c r="O27" s="172">
        <f>'7.ФС'!O31</f>
        <v>0</v>
      </c>
      <c r="P27" s="172">
        <f>'7.ФС'!P31</f>
        <v>0</v>
      </c>
    </row>
    <row r="28" spans="1:16" ht="15.75" customHeight="1" hidden="1">
      <c r="A28" s="57"/>
      <c r="B28" s="71" t="s">
        <v>169</v>
      </c>
      <c r="C28" s="156">
        <v>65</v>
      </c>
      <c r="D28" s="55">
        <v>0</v>
      </c>
      <c r="E28" s="55">
        <v>11</v>
      </c>
      <c r="F28" s="147">
        <v>865</v>
      </c>
      <c r="G28" s="54" t="s">
        <v>35</v>
      </c>
      <c r="H28" s="54" t="s">
        <v>40</v>
      </c>
      <c r="I28" s="69" t="s">
        <v>170</v>
      </c>
      <c r="J28" s="62" t="s">
        <v>168</v>
      </c>
      <c r="K28" s="54"/>
      <c r="L28" s="101">
        <f aca="true" t="shared" si="3" ref="L28:P29">L29</f>
        <v>5000</v>
      </c>
      <c r="M28" s="101">
        <f t="shared" si="3"/>
        <v>0</v>
      </c>
      <c r="N28" s="101">
        <f t="shared" si="3"/>
        <v>5000</v>
      </c>
      <c r="O28" s="101">
        <f t="shared" si="3"/>
        <v>0</v>
      </c>
      <c r="P28" s="101">
        <f t="shared" si="3"/>
        <v>0</v>
      </c>
    </row>
    <row r="29" spans="1:16" ht="15.75" customHeight="1" hidden="1">
      <c r="A29" s="57"/>
      <c r="B29" s="71" t="s">
        <v>21</v>
      </c>
      <c r="C29" s="156">
        <v>65</v>
      </c>
      <c r="D29" s="55">
        <v>0</v>
      </c>
      <c r="E29" s="55">
        <v>11</v>
      </c>
      <c r="F29" s="147">
        <v>865</v>
      </c>
      <c r="G29" s="54" t="s">
        <v>35</v>
      </c>
      <c r="H29" s="54" t="s">
        <v>40</v>
      </c>
      <c r="I29" s="69" t="s">
        <v>170</v>
      </c>
      <c r="J29" s="62" t="s">
        <v>168</v>
      </c>
      <c r="K29" s="54" t="s">
        <v>22</v>
      </c>
      <c r="L29" s="101">
        <f t="shared" si="3"/>
        <v>5000</v>
      </c>
      <c r="M29" s="101">
        <f t="shared" si="3"/>
        <v>0</v>
      </c>
      <c r="N29" s="101">
        <f t="shared" si="3"/>
        <v>5000</v>
      </c>
      <c r="O29" s="101">
        <f t="shared" si="3"/>
        <v>0</v>
      </c>
      <c r="P29" s="101">
        <f t="shared" si="3"/>
        <v>0</v>
      </c>
    </row>
    <row r="30" spans="1:16" ht="15.75" customHeight="1" hidden="1">
      <c r="A30" s="57"/>
      <c r="B30" s="86" t="s">
        <v>112</v>
      </c>
      <c r="C30" s="156">
        <v>65</v>
      </c>
      <c r="D30" s="52">
        <v>0</v>
      </c>
      <c r="E30" s="52">
        <v>11</v>
      </c>
      <c r="F30" s="147">
        <v>865</v>
      </c>
      <c r="G30" s="112" t="s">
        <v>35</v>
      </c>
      <c r="H30" s="112" t="s">
        <v>40</v>
      </c>
      <c r="I30" s="69" t="s">
        <v>170</v>
      </c>
      <c r="J30" s="145" t="s">
        <v>168</v>
      </c>
      <c r="K30" s="112" t="s">
        <v>113</v>
      </c>
      <c r="L30" s="101">
        <f>'7.ФС'!L34</f>
        <v>5000</v>
      </c>
      <c r="M30" s="101">
        <f>'7.ФС'!M34</f>
        <v>0</v>
      </c>
      <c r="N30" s="101">
        <f>'7.ФС'!N34</f>
        <v>5000</v>
      </c>
      <c r="O30" s="101">
        <f>'7.ФС'!O34</f>
        <v>0</v>
      </c>
      <c r="P30" s="101">
        <f>'7.ФС'!P34</f>
        <v>0</v>
      </c>
    </row>
    <row r="31" spans="1:16" s="32" customFormat="1" ht="60" customHeight="1" hidden="1">
      <c r="A31" s="68" t="s">
        <v>80</v>
      </c>
      <c r="B31" s="73" t="s">
        <v>137</v>
      </c>
      <c r="C31" s="156">
        <v>65</v>
      </c>
      <c r="D31" s="52">
        <v>0</v>
      </c>
      <c r="E31" s="52">
        <v>11</v>
      </c>
      <c r="F31" s="147">
        <v>865</v>
      </c>
      <c r="G31" s="112" t="s">
        <v>35</v>
      </c>
      <c r="H31" s="112" t="s">
        <v>23</v>
      </c>
      <c r="I31" s="144" t="s">
        <v>135</v>
      </c>
      <c r="J31" s="145" t="s">
        <v>136</v>
      </c>
      <c r="K31" s="112"/>
      <c r="L31" s="101">
        <f aca="true" t="shared" si="4" ref="L31:P32">L32</f>
        <v>2000</v>
      </c>
      <c r="M31" s="101">
        <f t="shared" si="4"/>
        <v>0</v>
      </c>
      <c r="N31" s="101">
        <f t="shared" si="4"/>
        <v>2000</v>
      </c>
      <c r="O31" s="101">
        <f t="shared" si="4"/>
        <v>0</v>
      </c>
      <c r="P31" s="101">
        <f t="shared" si="4"/>
        <v>0</v>
      </c>
    </row>
    <row r="32" spans="1:16" ht="14.25" customHeight="1" hidden="1">
      <c r="A32" s="57"/>
      <c r="B32" s="59" t="s">
        <v>49</v>
      </c>
      <c r="C32" s="156">
        <v>65</v>
      </c>
      <c r="D32" s="55">
        <v>0</v>
      </c>
      <c r="E32" s="55">
        <v>11</v>
      </c>
      <c r="F32" s="147">
        <v>865</v>
      </c>
      <c r="G32" s="54" t="s">
        <v>35</v>
      </c>
      <c r="H32" s="60" t="s">
        <v>23</v>
      </c>
      <c r="I32" s="69" t="s">
        <v>135</v>
      </c>
      <c r="J32" s="62" t="s">
        <v>136</v>
      </c>
      <c r="K32" s="54" t="s">
        <v>37</v>
      </c>
      <c r="L32" s="101">
        <f t="shared" si="4"/>
        <v>2000</v>
      </c>
      <c r="M32" s="101">
        <f t="shared" si="4"/>
        <v>0</v>
      </c>
      <c r="N32" s="101">
        <f t="shared" si="4"/>
        <v>2000</v>
      </c>
      <c r="O32" s="101">
        <f t="shared" si="4"/>
        <v>0</v>
      </c>
      <c r="P32" s="101">
        <f t="shared" si="4"/>
        <v>0</v>
      </c>
    </row>
    <row r="33" spans="1:16" ht="16.5" customHeight="1" hidden="1">
      <c r="A33" s="57"/>
      <c r="B33" s="74" t="s">
        <v>58</v>
      </c>
      <c r="C33" s="156">
        <v>65</v>
      </c>
      <c r="D33" s="55">
        <v>0</v>
      </c>
      <c r="E33" s="55">
        <v>11</v>
      </c>
      <c r="F33" s="147">
        <v>865</v>
      </c>
      <c r="G33" s="54" t="s">
        <v>35</v>
      </c>
      <c r="H33" s="60" t="s">
        <v>23</v>
      </c>
      <c r="I33" s="69" t="s">
        <v>135</v>
      </c>
      <c r="J33" s="62" t="s">
        <v>136</v>
      </c>
      <c r="K33" s="58" t="s">
        <v>26</v>
      </c>
      <c r="L33" s="101">
        <f>'7.ФС'!L38</f>
        <v>2000</v>
      </c>
      <c r="M33" s="101">
        <f>'7.ФС'!M38</f>
        <v>0</v>
      </c>
      <c r="N33" s="101">
        <f>'7.ФС'!N38</f>
        <v>2000</v>
      </c>
      <c r="O33" s="101">
        <f>'7.ФС'!O38</f>
        <v>0</v>
      </c>
      <c r="P33" s="101">
        <f>'7.ФС'!P38</f>
        <v>0</v>
      </c>
    </row>
    <row r="34" spans="1:16" s="32" customFormat="1" ht="63" customHeight="1" hidden="1">
      <c r="A34" s="68" t="s">
        <v>80</v>
      </c>
      <c r="B34" s="73" t="s">
        <v>181</v>
      </c>
      <c r="C34" s="156">
        <v>65</v>
      </c>
      <c r="D34" s="52">
        <v>0</v>
      </c>
      <c r="E34" s="52">
        <v>11</v>
      </c>
      <c r="F34" s="147">
        <v>865</v>
      </c>
      <c r="G34" s="112" t="s">
        <v>35</v>
      </c>
      <c r="H34" s="112" t="s">
        <v>23</v>
      </c>
      <c r="I34" s="144" t="s">
        <v>179</v>
      </c>
      <c r="J34" s="145" t="s">
        <v>180</v>
      </c>
      <c r="K34" s="112"/>
      <c r="L34" s="101">
        <f aca="true" t="shared" si="5" ref="L34:P35">L35</f>
        <v>300</v>
      </c>
      <c r="M34" s="101">
        <f t="shared" si="5"/>
        <v>0</v>
      </c>
      <c r="N34" s="101">
        <f t="shared" si="5"/>
        <v>300</v>
      </c>
      <c r="O34" s="101">
        <f t="shared" si="5"/>
        <v>0</v>
      </c>
      <c r="P34" s="101">
        <f t="shared" si="5"/>
        <v>0</v>
      </c>
    </row>
    <row r="35" spans="1:16" ht="14.25" customHeight="1" hidden="1">
      <c r="A35" s="57"/>
      <c r="B35" s="59" t="s">
        <v>49</v>
      </c>
      <c r="C35" s="156">
        <v>65</v>
      </c>
      <c r="D35" s="52">
        <v>0</v>
      </c>
      <c r="E35" s="52">
        <v>11</v>
      </c>
      <c r="F35" s="147">
        <v>865</v>
      </c>
      <c r="G35" s="112" t="s">
        <v>35</v>
      </c>
      <c r="H35" s="108" t="s">
        <v>23</v>
      </c>
      <c r="I35" s="144" t="s">
        <v>179</v>
      </c>
      <c r="J35" s="145" t="s">
        <v>180</v>
      </c>
      <c r="K35" s="112" t="s">
        <v>37</v>
      </c>
      <c r="L35" s="101">
        <f t="shared" si="5"/>
        <v>300</v>
      </c>
      <c r="M35" s="101">
        <f t="shared" si="5"/>
        <v>0</v>
      </c>
      <c r="N35" s="101">
        <f t="shared" si="5"/>
        <v>300</v>
      </c>
      <c r="O35" s="101">
        <f t="shared" si="5"/>
        <v>0</v>
      </c>
      <c r="P35" s="101">
        <f t="shared" si="5"/>
        <v>0</v>
      </c>
    </row>
    <row r="36" spans="1:16" ht="16.5" customHeight="1" hidden="1">
      <c r="A36" s="57"/>
      <c r="B36" s="74" t="s">
        <v>58</v>
      </c>
      <c r="C36" s="156">
        <v>65</v>
      </c>
      <c r="D36" s="52">
        <v>0</v>
      </c>
      <c r="E36" s="52">
        <v>11</v>
      </c>
      <c r="F36" s="147">
        <v>865</v>
      </c>
      <c r="G36" s="112" t="s">
        <v>35</v>
      </c>
      <c r="H36" s="108" t="s">
        <v>23</v>
      </c>
      <c r="I36" s="144" t="s">
        <v>179</v>
      </c>
      <c r="J36" s="145" t="s">
        <v>180</v>
      </c>
      <c r="K36" s="148" t="s">
        <v>26</v>
      </c>
      <c r="L36" s="101">
        <f>'7.ФС'!L41</f>
        <v>300</v>
      </c>
      <c r="M36" s="101">
        <f>'7.ФС'!M41</f>
        <v>0</v>
      </c>
      <c r="N36" s="101">
        <f>'7.ФС'!N41</f>
        <v>300</v>
      </c>
      <c r="O36" s="101">
        <f>'7.ФС'!O41</f>
        <v>0</v>
      </c>
      <c r="P36" s="101">
        <f>'7.ФС'!P41</f>
        <v>0</v>
      </c>
    </row>
    <row r="37" spans="1:16" s="32" customFormat="1" ht="15.75" customHeight="1" hidden="1">
      <c r="A37" s="88"/>
      <c r="B37" s="164" t="s">
        <v>194</v>
      </c>
      <c r="C37" s="156">
        <v>65</v>
      </c>
      <c r="D37" s="52">
        <v>0</v>
      </c>
      <c r="E37" s="52">
        <v>11</v>
      </c>
      <c r="F37" s="147">
        <v>865</v>
      </c>
      <c r="G37" s="108" t="s">
        <v>35</v>
      </c>
      <c r="H37" s="108" t="s">
        <v>51</v>
      </c>
      <c r="I37" s="144" t="s">
        <v>198</v>
      </c>
      <c r="J37" s="145" t="s">
        <v>223</v>
      </c>
      <c r="K37" s="118"/>
      <c r="L37" s="100">
        <v>0</v>
      </c>
      <c r="M37" s="100"/>
      <c r="N37" s="100"/>
      <c r="O37" s="101">
        <f>O38</f>
        <v>0</v>
      </c>
      <c r="P37" s="101">
        <f>P38</f>
        <v>0</v>
      </c>
    </row>
    <row r="38" spans="1:16" s="32" customFormat="1" ht="15.75" customHeight="1" hidden="1">
      <c r="A38" s="88"/>
      <c r="B38" s="149" t="s">
        <v>21</v>
      </c>
      <c r="C38" s="156">
        <v>65</v>
      </c>
      <c r="D38" s="52">
        <v>0</v>
      </c>
      <c r="E38" s="52">
        <v>11</v>
      </c>
      <c r="F38" s="147">
        <v>865</v>
      </c>
      <c r="G38" s="108" t="s">
        <v>35</v>
      </c>
      <c r="H38" s="108" t="s">
        <v>51</v>
      </c>
      <c r="I38" s="144" t="s">
        <v>198</v>
      </c>
      <c r="J38" s="145" t="s">
        <v>223</v>
      </c>
      <c r="K38" s="112" t="s">
        <v>22</v>
      </c>
      <c r="L38" s="101">
        <v>0</v>
      </c>
      <c r="M38" s="101"/>
      <c r="N38" s="101"/>
      <c r="O38" s="101">
        <f>O39</f>
        <v>0</v>
      </c>
      <c r="P38" s="101">
        <f>P39</f>
        <v>0</v>
      </c>
    </row>
    <row r="39" spans="1:16" s="32" customFormat="1" ht="15.75" customHeight="1" hidden="1">
      <c r="A39" s="88"/>
      <c r="B39" s="174" t="s">
        <v>24</v>
      </c>
      <c r="C39" s="156">
        <v>65</v>
      </c>
      <c r="D39" s="52">
        <v>0</v>
      </c>
      <c r="E39" s="52">
        <v>11</v>
      </c>
      <c r="F39" s="147">
        <v>865</v>
      </c>
      <c r="G39" s="108" t="s">
        <v>35</v>
      </c>
      <c r="H39" s="108" t="s">
        <v>51</v>
      </c>
      <c r="I39" s="144" t="s">
        <v>198</v>
      </c>
      <c r="J39" s="145" t="s">
        <v>223</v>
      </c>
      <c r="K39" s="112" t="s">
        <v>25</v>
      </c>
      <c r="L39" s="101">
        <f>'7.ФС'!L53</f>
        <v>0</v>
      </c>
      <c r="M39" s="101"/>
      <c r="N39" s="101"/>
      <c r="O39" s="101"/>
      <c r="P39" s="101"/>
    </row>
    <row r="40" spans="1:16" ht="27" customHeight="1" hidden="1">
      <c r="A40" s="80" t="s">
        <v>224</v>
      </c>
      <c r="B40" s="73" t="s">
        <v>250</v>
      </c>
      <c r="C40" s="156">
        <v>65</v>
      </c>
      <c r="D40" s="52">
        <v>0</v>
      </c>
      <c r="E40" s="52">
        <v>11</v>
      </c>
      <c r="F40" s="147">
        <v>865</v>
      </c>
      <c r="G40" s="148" t="s">
        <v>35</v>
      </c>
      <c r="H40" s="148" t="s">
        <v>51</v>
      </c>
      <c r="I40" s="144" t="s">
        <v>225</v>
      </c>
      <c r="J40" s="145" t="s">
        <v>226</v>
      </c>
      <c r="K40" s="148"/>
      <c r="L40" s="101">
        <f aca="true" t="shared" si="6" ref="L40:P41">L41</f>
        <v>53382</v>
      </c>
      <c r="M40" s="101">
        <f t="shared" si="6"/>
        <v>0</v>
      </c>
      <c r="N40" s="101">
        <f t="shared" si="6"/>
        <v>53382</v>
      </c>
      <c r="O40" s="101">
        <f t="shared" si="6"/>
        <v>0</v>
      </c>
      <c r="P40" s="101">
        <f t="shared" si="6"/>
        <v>0</v>
      </c>
    </row>
    <row r="41" spans="1:16" ht="15" customHeight="1" hidden="1">
      <c r="A41" s="87" t="s">
        <v>116</v>
      </c>
      <c r="B41" s="74" t="s">
        <v>116</v>
      </c>
      <c r="C41" s="156">
        <v>65</v>
      </c>
      <c r="D41" s="52">
        <v>0</v>
      </c>
      <c r="E41" s="52">
        <v>11</v>
      </c>
      <c r="F41" s="147">
        <v>865</v>
      </c>
      <c r="G41" s="148" t="s">
        <v>35</v>
      </c>
      <c r="H41" s="148" t="s">
        <v>51</v>
      </c>
      <c r="I41" s="144" t="s">
        <v>225</v>
      </c>
      <c r="J41" s="145" t="s">
        <v>226</v>
      </c>
      <c r="K41" s="148" t="s">
        <v>19</v>
      </c>
      <c r="L41" s="101">
        <f t="shared" si="6"/>
        <v>53382</v>
      </c>
      <c r="M41" s="101">
        <f t="shared" si="6"/>
        <v>0</v>
      </c>
      <c r="N41" s="101">
        <f t="shared" si="6"/>
        <v>53382</v>
      </c>
      <c r="O41" s="101">
        <f t="shared" si="6"/>
        <v>0</v>
      </c>
      <c r="P41" s="101">
        <f t="shared" si="6"/>
        <v>0</v>
      </c>
    </row>
    <row r="42" spans="1:16" ht="15" customHeight="1" hidden="1">
      <c r="A42" s="46" t="s">
        <v>78</v>
      </c>
      <c r="B42" s="74" t="s">
        <v>78</v>
      </c>
      <c r="C42" s="156">
        <v>65</v>
      </c>
      <c r="D42" s="52">
        <v>0</v>
      </c>
      <c r="E42" s="52">
        <v>11</v>
      </c>
      <c r="F42" s="147">
        <v>865</v>
      </c>
      <c r="G42" s="148" t="s">
        <v>35</v>
      </c>
      <c r="H42" s="148" t="s">
        <v>51</v>
      </c>
      <c r="I42" s="144" t="s">
        <v>225</v>
      </c>
      <c r="J42" s="145" t="s">
        <v>226</v>
      </c>
      <c r="K42" s="148" t="s">
        <v>20</v>
      </c>
      <c r="L42" s="101">
        <f>'7.ФС'!L56</f>
        <v>53382</v>
      </c>
      <c r="M42" s="101">
        <f>'7.ФС'!M56</f>
        <v>0</v>
      </c>
      <c r="N42" s="101">
        <f>'7.ФС'!N56</f>
        <v>53382</v>
      </c>
      <c r="O42" s="101">
        <f>'7.ФС'!O56</f>
        <v>0</v>
      </c>
      <c r="P42" s="101">
        <f>'7.ФС'!P56</f>
        <v>0</v>
      </c>
    </row>
    <row r="43" spans="1:16" ht="54" customHeight="1" hidden="1">
      <c r="A43" s="219" t="s">
        <v>140</v>
      </c>
      <c r="B43" s="220"/>
      <c r="C43" s="156">
        <v>65</v>
      </c>
      <c r="D43" s="52">
        <v>0</v>
      </c>
      <c r="E43" s="52">
        <v>11</v>
      </c>
      <c r="F43" s="147">
        <v>865</v>
      </c>
      <c r="G43" s="108" t="s">
        <v>35</v>
      </c>
      <c r="H43" s="108" t="s">
        <v>51</v>
      </c>
      <c r="I43" s="144" t="s">
        <v>138</v>
      </c>
      <c r="J43" s="145" t="s">
        <v>139</v>
      </c>
      <c r="K43" s="108"/>
      <c r="L43" s="101">
        <f aca="true" t="shared" si="7" ref="L43:P44">L44</f>
        <v>500</v>
      </c>
      <c r="M43" s="101">
        <f t="shared" si="7"/>
        <v>0</v>
      </c>
      <c r="N43" s="101">
        <f t="shared" si="7"/>
        <v>500</v>
      </c>
      <c r="O43" s="101">
        <f t="shared" si="7"/>
        <v>0</v>
      </c>
      <c r="P43" s="101">
        <f t="shared" si="7"/>
        <v>0</v>
      </c>
    </row>
    <row r="44" spans="1:16" ht="16.5" customHeight="1" hidden="1">
      <c r="A44" s="57"/>
      <c r="B44" s="59" t="s">
        <v>49</v>
      </c>
      <c r="C44" s="156">
        <v>65</v>
      </c>
      <c r="D44" s="52">
        <v>0</v>
      </c>
      <c r="E44" s="52">
        <v>11</v>
      </c>
      <c r="F44" s="147">
        <v>865</v>
      </c>
      <c r="G44" s="112" t="s">
        <v>35</v>
      </c>
      <c r="H44" s="108" t="s">
        <v>51</v>
      </c>
      <c r="I44" s="144" t="s">
        <v>138</v>
      </c>
      <c r="J44" s="145" t="s">
        <v>139</v>
      </c>
      <c r="K44" s="112" t="s">
        <v>37</v>
      </c>
      <c r="L44" s="101">
        <f t="shared" si="7"/>
        <v>500</v>
      </c>
      <c r="M44" s="101">
        <f t="shared" si="7"/>
        <v>0</v>
      </c>
      <c r="N44" s="101">
        <f t="shared" si="7"/>
        <v>500</v>
      </c>
      <c r="O44" s="101">
        <f t="shared" si="7"/>
        <v>0</v>
      </c>
      <c r="P44" s="101">
        <f t="shared" si="7"/>
        <v>0</v>
      </c>
    </row>
    <row r="45" spans="1:16" ht="15.75" customHeight="1" hidden="1">
      <c r="A45" s="57"/>
      <c r="B45" s="74" t="s">
        <v>58</v>
      </c>
      <c r="C45" s="156">
        <v>65</v>
      </c>
      <c r="D45" s="52">
        <v>0</v>
      </c>
      <c r="E45" s="52">
        <v>11</v>
      </c>
      <c r="F45" s="147">
        <v>865</v>
      </c>
      <c r="G45" s="112" t="s">
        <v>35</v>
      </c>
      <c r="H45" s="108" t="s">
        <v>51</v>
      </c>
      <c r="I45" s="144" t="s">
        <v>138</v>
      </c>
      <c r="J45" s="145" t="s">
        <v>139</v>
      </c>
      <c r="K45" s="148" t="s">
        <v>26</v>
      </c>
      <c r="L45" s="101">
        <f>'7.ФС'!L59</f>
        <v>500</v>
      </c>
      <c r="M45" s="101">
        <f>'7.ФС'!M59</f>
        <v>0</v>
      </c>
      <c r="N45" s="101">
        <f>'7.ФС'!N59</f>
        <v>500</v>
      </c>
      <c r="O45" s="101">
        <f>'7.ФС'!O59</f>
        <v>0</v>
      </c>
      <c r="P45" s="101">
        <f>'7.ФС'!P59</f>
        <v>0</v>
      </c>
    </row>
    <row r="46" spans="1:16" ht="36.75" customHeight="1" hidden="1">
      <c r="A46" s="221" t="s">
        <v>172</v>
      </c>
      <c r="B46" s="222"/>
      <c r="C46" s="55">
        <v>63</v>
      </c>
      <c r="D46" s="52">
        <v>0</v>
      </c>
      <c r="E46" s="52">
        <v>11</v>
      </c>
      <c r="F46" s="147">
        <v>865</v>
      </c>
      <c r="G46" s="112" t="s">
        <v>35</v>
      </c>
      <c r="H46" s="108" t="s">
        <v>51</v>
      </c>
      <c r="I46" s="148" t="s">
        <v>173</v>
      </c>
      <c r="J46" s="145" t="s">
        <v>171</v>
      </c>
      <c r="K46" s="112"/>
      <c r="L46" s="101">
        <f aca="true" t="shared" si="8" ref="L46:P47">L47</f>
        <v>0</v>
      </c>
      <c r="M46" s="101"/>
      <c r="N46" s="101"/>
      <c r="O46" s="101">
        <f t="shared" si="8"/>
        <v>0</v>
      </c>
      <c r="P46" s="101">
        <f t="shared" si="8"/>
        <v>0</v>
      </c>
    </row>
    <row r="47" spans="1:16" ht="15" customHeight="1" hidden="1">
      <c r="A47" s="77"/>
      <c r="B47" s="71" t="s">
        <v>21</v>
      </c>
      <c r="C47" s="55">
        <v>63</v>
      </c>
      <c r="D47" s="52">
        <v>0</v>
      </c>
      <c r="E47" s="52">
        <v>11</v>
      </c>
      <c r="F47" s="147">
        <v>865</v>
      </c>
      <c r="G47" s="112" t="s">
        <v>35</v>
      </c>
      <c r="H47" s="108" t="s">
        <v>51</v>
      </c>
      <c r="I47" s="148" t="s">
        <v>173</v>
      </c>
      <c r="J47" s="145" t="s">
        <v>171</v>
      </c>
      <c r="K47" s="112" t="s">
        <v>22</v>
      </c>
      <c r="L47" s="101">
        <f t="shared" si="8"/>
        <v>0</v>
      </c>
      <c r="M47" s="101"/>
      <c r="N47" s="101"/>
      <c r="O47" s="101">
        <f t="shared" si="8"/>
        <v>0</v>
      </c>
      <c r="P47" s="101">
        <f t="shared" si="8"/>
        <v>0</v>
      </c>
    </row>
    <row r="48" spans="1:16" ht="15" customHeight="1" hidden="1">
      <c r="A48" s="77"/>
      <c r="B48" s="86" t="s">
        <v>112</v>
      </c>
      <c r="C48" s="55">
        <v>63</v>
      </c>
      <c r="D48" s="52">
        <v>0</v>
      </c>
      <c r="E48" s="52">
        <v>11</v>
      </c>
      <c r="F48" s="147">
        <v>865</v>
      </c>
      <c r="G48" s="112" t="s">
        <v>35</v>
      </c>
      <c r="H48" s="108" t="s">
        <v>51</v>
      </c>
      <c r="I48" s="148" t="s">
        <v>173</v>
      </c>
      <c r="J48" s="145" t="s">
        <v>171</v>
      </c>
      <c r="K48" s="112" t="s">
        <v>113</v>
      </c>
      <c r="L48" s="101"/>
      <c r="M48" s="101"/>
      <c r="N48" s="101"/>
      <c r="O48" s="101"/>
      <c r="P48" s="101"/>
    </row>
    <row r="49" spans="1:16" ht="26.25" customHeight="1" hidden="1">
      <c r="A49" s="57"/>
      <c r="B49" s="117" t="s">
        <v>124</v>
      </c>
      <c r="C49" s="105">
        <v>65</v>
      </c>
      <c r="D49" s="105">
        <v>0</v>
      </c>
      <c r="E49" s="105">
        <v>12</v>
      </c>
      <c r="F49" s="196">
        <v>865</v>
      </c>
      <c r="G49" s="118"/>
      <c r="H49" s="118"/>
      <c r="I49" s="118"/>
      <c r="J49" s="119"/>
      <c r="K49" s="120"/>
      <c r="L49" s="100">
        <f aca="true" t="shared" si="9" ref="L49:P50">L50</f>
        <v>80879</v>
      </c>
      <c r="M49" s="100">
        <f t="shared" si="9"/>
        <v>0</v>
      </c>
      <c r="N49" s="100">
        <f t="shared" si="9"/>
        <v>80879</v>
      </c>
      <c r="O49" s="100">
        <f t="shared" si="9"/>
        <v>0</v>
      </c>
      <c r="P49" s="100">
        <f t="shared" si="9"/>
        <v>0</v>
      </c>
    </row>
    <row r="50" spans="1:16" ht="15.75" customHeight="1" hidden="1">
      <c r="A50" s="57"/>
      <c r="B50" s="89" t="s">
        <v>243</v>
      </c>
      <c r="C50" s="105">
        <v>65</v>
      </c>
      <c r="D50" s="105">
        <v>0</v>
      </c>
      <c r="E50" s="105">
        <v>12</v>
      </c>
      <c r="F50" s="196">
        <v>865</v>
      </c>
      <c r="G50" s="118"/>
      <c r="H50" s="118"/>
      <c r="I50" s="118"/>
      <c r="J50" s="119"/>
      <c r="K50" s="120"/>
      <c r="L50" s="100">
        <f t="shared" si="9"/>
        <v>80879</v>
      </c>
      <c r="M50" s="100">
        <f t="shared" si="9"/>
        <v>0</v>
      </c>
      <c r="N50" s="100">
        <f t="shared" si="9"/>
        <v>80879</v>
      </c>
      <c r="O50" s="100">
        <f t="shared" si="9"/>
        <v>0</v>
      </c>
      <c r="P50" s="100">
        <f t="shared" si="9"/>
        <v>0</v>
      </c>
    </row>
    <row r="51" spans="1:16" s="33" customFormat="1" ht="26.25" customHeight="1" hidden="1">
      <c r="A51" s="71" t="s">
        <v>81</v>
      </c>
      <c r="B51" s="71" t="s">
        <v>175</v>
      </c>
      <c r="C51" s="55">
        <v>65</v>
      </c>
      <c r="D51" s="52">
        <v>0</v>
      </c>
      <c r="E51" s="52">
        <v>12</v>
      </c>
      <c r="F51" s="147">
        <v>865</v>
      </c>
      <c r="G51" s="112" t="s">
        <v>36</v>
      </c>
      <c r="H51" s="112" t="s">
        <v>38</v>
      </c>
      <c r="I51" s="112" t="s">
        <v>125</v>
      </c>
      <c r="J51" s="145" t="s">
        <v>143</v>
      </c>
      <c r="K51" s="112"/>
      <c r="L51" s="101">
        <f>L52+L54</f>
        <v>80879</v>
      </c>
      <c r="M51" s="101">
        <f>M52+M54</f>
        <v>0</v>
      </c>
      <c r="N51" s="101">
        <f>N52+N54</f>
        <v>80879</v>
      </c>
      <c r="O51" s="101">
        <f>O52+O54</f>
        <v>0</v>
      </c>
      <c r="P51" s="101">
        <f>P52+P54</f>
        <v>0</v>
      </c>
    </row>
    <row r="52" spans="1:16" ht="62.25" customHeight="1" hidden="1">
      <c r="A52" s="61"/>
      <c r="B52" s="45" t="s">
        <v>73</v>
      </c>
      <c r="C52" s="55">
        <v>65</v>
      </c>
      <c r="D52" s="52">
        <v>0</v>
      </c>
      <c r="E52" s="52">
        <v>12</v>
      </c>
      <c r="F52" s="147">
        <v>865</v>
      </c>
      <c r="G52" s="112" t="s">
        <v>36</v>
      </c>
      <c r="H52" s="112" t="s">
        <v>38</v>
      </c>
      <c r="I52" s="112" t="s">
        <v>125</v>
      </c>
      <c r="J52" s="145" t="s">
        <v>143</v>
      </c>
      <c r="K52" s="112" t="s">
        <v>17</v>
      </c>
      <c r="L52" s="101">
        <f>L53</f>
        <v>79700</v>
      </c>
      <c r="M52" s="101">
        <f>M53</f>
        <v>0</v>
      </c>
      <c r="N52" s="101">
        <f>N53</f>
        <v>79700</v>
      </c>
      <c r="O52" s="101">
        <f>O53</f>
        <v>0</v>
      </c>
      <c r="P52" s="101">
        <f>P53</f>
        <v>0</v>
      </c>
    </row>
    <row r="53" spans="1:16" ht="27" customHeight="1" hidden="1">
      <c r="A53" s="57"/>
      <c r="B53" s="45" t="s">
        <v>76</v>
      </c>
      <c r="C53" s="55">
        <v>65</v>
      </c>
      <c r="D53" s="52">
        <v>0</v>
      </c>
      <c r="E53" s="52">
        <v>12</v>
      </c>
      <c r="F53" s="147">
        <v>865</v>
      </c>
      <c r="G53" s="112" t="s">
        <v>36</v>
      </c>
      <c r="H53" s="112" t="s">
        <v>38</v>
      </c>
      <c r="I53" s="112" t="s">
        <v>125</v>
      </c>
      <c r="J53" s="145" t="s">
        <v>143</v>
      </c>
      <c r="K53" s="112" t="s">
        <v>18</v>
      </c>
      <c r="L53" s="101">
        <f>'7.ФС'!L67</f>
        <v>79700</v>
      </c>
      <c r="M53" s="101">
        <f>'7.ФС'!M67</f>
        <v>0</v>
      </c>
      <c r="N53" s="101">
        <f>'7.ФС'!N67</f>
        <v>79700</v>
      </c>
      <c r="O53" s="101">
        <f>'7.ФС'!O67</f>
        <v>0</v>
      </c>
      <c r="P53" s="101">
        <f>'7.ФС'!P67</f>
        <v>0</v>
      </c>
    </row>
    <row r="54" spans="1:16" ht="27" customHeight="1" hidden="1">
      <c r="A54" s="57"/>
      <c r="B54" s="87" t="s">
        <v>116</v>
      </c>
      <c r="C54" s="55">
        <v>65</v>
      </c>
      <c r="D54" s="52">
        <v>0</v>
      </c>
      <c r="E54" s="52">
        <v>12</v>
      </c>
      <c r="F54" s="147">
        <v>865</v>
      </c>
      <c r="G54" s="112" t="s">
        <v>36</v>
      </c>
      <c r="H54" s="112" t="s">
        <v>38</v>
      </c>
      <c r="I54" s="112" t="s">
        <v>125</v>
      </c>
      <c r="J54" s="145" t="s">
        <v>143</v>
      </c>
      <c r="K54" s="112" t="s">
        <v>19</v>
      </c>
      <c r="L54" s="101">
        <f>L55</f>
        <v>1179</v>
      </c>
      <c r="M54" s="101">
        <f>M55</f>
        <v>0</v>
      </c>
      <c r="N54" s="101">
        <f>N55</f>
        <v>1179</v>
      </c>
      <c r="O54" s="101">
        <f>O55</f>
        <v>0</v>
      </c>
      <c r="P54" s="101">
        <f>P55</f>
        <v>0</v>
      </c>
    </row>
    <row r="55" spans="1:16" ht="27" customHeight="1" hidden="1">
      <c r="A55" s="57"/>
      <c r="B55" s="46" t="s">
        <v>78</v>
      </c>
      <c r="C55" s="55">
        <v>65</v>
      </c>
      <c r="D55" s="52">
        <v>0</v>
      </c>
      <c r="E55" s="52">
        <v>12</v>
      </c>
      <c r="F55" s="147">
        <v>865</v>
      </c>
      <c r="G55" s="112" t="s">
        <v>36</v>
      </c>
      <c r="H55" s="112" t="s">
        <v>38</v>
      </c>
      <c r="I55" s="112" t="s">
        <v>125</v>
      </c>
      <c r="J55" s="145" t="s">
        <v>143</v>
      </c>
      <c r="K55" s="112" t="s">
        <v>20</v>
      </c>
      <c r="L55" s="101">
        <f>'7.ФС'!L69</f>
        <v>1179</v>
      </c>
      <c r="M55" s="101">
        <f>'7.ФС'!M69</f>
        <v>0</v>
      </c>
      <c r="N55" s="101">
        <f>'7.ФС'!N69</f>
        <v>1179</v>
      </c>
      <c r="O55" s="101">
        <f>'7.ФС'!O69</f>
        <v>0</v>
      </c>
      <c r="P55" s="101">
        <f>'7.ФС'!P69</f>
        <v>0</v>
      </c>
    </row>
    <row r="56" spans="1:16" ht="36" customHeight="1" hidden="1">
      <c r="A56" s="57"/>
      <c r="B56" s="117" t="s">
        <v>126</v>
      </c>
      <c r="C56" s="105">
        <v>65</v>
      </c>
      <c r="D56" s="105">
        <v>0</v>
      </c>
      <c r="E56" s="105">
        <v>13</v>
      </c>
      <c r="F56" s="196">
        <v>865</v>
      </c>
      <c r="G56" s="118"/>
      <c r="H56" s="107"/>
      <c r="I56" s="118"/>
      <c r="J56" s="119"/>
      <c r="K56" s="120"/>
      <c r="L56" s="100">
        <f aca="true" t="shared" si="10" ref="L56:P57">L57</f>
        <v>10000</v>
      </c>
      <c r="M56" s="100">
        <f t="shared" si="10"/>
        <v>0</v>
      </c>
      <c r="N56" s="100">
        <f t="shared" si="10"/>
        <v>10000</v>
      </c>
      <c r="O56" s="100">
        <f t="shared" si="10"/>
        <v>0</v>
      </c>
      <c r="P56" s="100">
        <f t="shared" si="10"/>
        <v>0</v>
      </c>
    </row>
    <row r="57" spans="1:16" ht="14.25" customHeight="1" hidden="1">
      <c r="A57" s="57"/>
      <c r="B57" s="89" t="s">
        <v>243</v>
      </c>
      <c r="C57" s="105">
        <v>65</v>
      </c>
      <c r="D57" s="105">
        <v>0</v>
      </c>
      <c r="E57" s="105">
        <v>13</v>
      </c>
      <c r="F57" s="196">
        <v>865</v>
      </c>
      <c r="G57" s="118"/>
      <c r="H57" s="107"/>
      <c r="I57" s="118"/>
      <c r="J57" s="119"/>
      <c r="K57" s="120"/>
      <c r="L57" s="100">
        <f t="shared" si="10"/>
        <v>10000</v>
      </c>
      <c r="M57" s="100">
        <f t="shared" si="10"/>
        <v>0</v>
      </c>
      <c r="N57" s="100">
        <f t="shared" si="10"/>
        <v>10000</v>
      </c>
      <c r="O57" s="100">
        <f t="shared" si="10"/>
        <v>0</v>
      </c>
      <c r="P57" s="100">
        <f t="shared" si="10"/>
        <v>0</v>
      </c>
    </row>
    <row r="58" spans="1:16" ht="15" customHeight="1" hidden="1">
      <c r="A58" s="71" t="s">
        <v>82</v>
      </c>
      <c r="B58" s="71" t="s">
        <v>82</v>
      </c>
      <c r="C58" s="55">
        <v>65</v>
      </c>
      <c r="D58" s="55">
        <v>0</v>
      </c>
      <c r="E58" s="55">
        <v>13</v>
      </c>
      <c r="F58" s="147">
        <v>865</v>
      </c>
      <c r="G58" s="54" t="s">
        <v>38</v>
      </c>
      <c r="H58" s="54" t="s">
        <v>48</v>
      </c>
      <c r="I58" s="60" t="s">
        <v>144</v>
      </c>
      <c r="J58" s="62" t="s">
        <v>145</v>
      </c>
      <c r="K58" s="54"/>
      <c r="L58" s="101">
        <f aca="true" t="shared" si="11" ref="L58:P59">L59</f>
        <v>10000</v>
      </c>
      <c r="M58" s="101">
        <f t="shared" si="11"/>
        <v>0</v>
      </c>
      <c r="N58" s="101">
        <f t="shared" si="11"/>
        <v>10000</v>
      </c>
      <c r="O58" s="101">
        <f t="shared" si="11"/>
        <v>0</v>
      </c>
      <c r="P58" s="101">
        <f t="shared" si="11"/>
        <v>0</v>
      </c>
    </row>
    <row r="59" spans="1:16" ht="26.25" customHeight="1" hidden="1">
      <c r="A59" s="63"/>
      <c r="B59" s="87" t="s">
        <v>116</v>
      </c>
      <c r="C59" s="55">
        <v>65</v>
      </c>
      <c r="D59" s="52">
        <v>0</v>
      </c>
      <c r="E59" s="52">
        <v>13</v>
      </c>
      <c r="F59" s="147">
        <v>865</v>
      </c>
      <c r="G59" s="112" t="s">
        <v>38</v>
      </c>
      <c r="H59" s="108" t="s">
        <v>48</v>
      </c>
      <c r="I59" s="108" t="s">
        <v>144</v>
      </c>
      <c r="J59" s="145" t="s">
        <v>145</v>
      </c>
      <c r="K59" s="112" t="s">
        <v>19</v>
      </c>
      <c r="L59" s="101">
        <f t="shared" si="11"/>
        <v>10000</v>
      </c>
      <c r="M59" s="101">
        <f t="shared" si="11"/>
        <v>0</v>
      </c>
      <c r="N59" s="101">
        <f t="shared" si="11"/>
        <v>10000</v>
      </c>
      <c r="O59" s="101">
        <f t="shared" si="11"/>
        <v>0</v>
      </c>
      <c r="P59" s="101">
        <f t="shared" si="11"/>
        <v>0</v>
      </c>
    </row>
    <row r="60" spans="1:16" ht="26.25" customHeight="1" hidden="1">
      <c r="A60" s="64"/>
      <c r="B60" s="72" t="s">
        <v>78</v>
      </c>
      <c r="C60" s="55">
        <v>65</v>
      </c>
      <c r="D60" s="52">
        <v>0</v>
      </c>
      <c r="E60" s="52">
        <v>13</v>
      </c>
      <c r="F60" s="147">
        <v>865</v>
      </c>
      <c r="G60" s="112" t="s">
        <v>38</v>
      </c>
      <c r="H60" s="108" t="s">
        <v>48</v>
      </c>
      <c r="I60" s="108" t="s">
        <v>144</v>
      </c>
      <c r="J60" s="145" t="s">
        <v>145</v>
      </c>
      <c r="K60" s="112" t="s">
        <v>20</v>
      </c>
      <c r="L60" s="101">
        <f>'7.ФС'!L74</f>
        <v>10000</v>
      </c>
      <c r="M60" s="101">
        <f>'7.ФС'!M74</f>
        <v>0</v>
      </c>
      <c r="N60" s="101">
        <f>'7.ФС'!N74</f>
        <v>10000</v>
      </c>
      <c r="O60" s="101">
        <f>'7.ФС'!O74</f>
        <v>0</v>
      </c>
      <c r="P60" s="101">
        <f>'7.ФС'!P74</f>
        <v>0</v>
      </c>
    </row>
    <row r="61" spans="1:16" s="49" customFormat="1" ht="30.75" customHeight="1" hidden="1">
      <c r="A61" s="121"/>
      <c r="B61" s="122" t="s">
        <v>127</v>
      </c>
      <c r="C61" s="105">
        <v>65</v>
      </c>
      <c r="D61" s="105">
        <v>0</v>
      </c>
      <c r="E61" s="105">
        <v>14</v>
      </c>
      <c r="F61" s="196">
        <v>865</v>
      </c>
      <c r="G61" s="124"/>
      <c r="H61" s="124"/>
      <c r="I61" s="125"/>
      <c r="J61" s="124"/>
      <c r="K61" s="124"/>
      <c r="L61" s="103">
        <f>L62</f>
        <v>1438133.75</v>
      </c>
      <c r="M61" s="103">
        <f aca="true" t="shared" si="12" ref="M61:N64">M62</f>
        <v>0</v>
      </c>
      <c r="N61" s="103">
        <f t="shared" si="12"/>
        <v>1438133.75</v>
      </c>
      <c r="O61" s="103">
        <f aca="true" t="shared" si="13" ref="O61:P64">O62</f>
        <v>0</v>
      </c>
      <c r="P61" s="103">
        <f t="shared" si="13"/>
        <v>0</v>
      </c>
    </row>
    <row r="62" spans="1:16" s="48" customFormat="1" ht="16.5" customHeight="1" hidden="1">
      <c r="A62" s="73"/>
      <c r="B62" s="89" t="s">
        <v>243</v>
      </c>
      <c r="C62" s="105">
        <v>65</v>
      </c>
      <c r="D62" s="105">
        <v>0</v>
      </c>
      <c r="E62" s="105">
        <v>14</v>
      </c>
      <c r="F62" s="196">
        <v>865</v>
      </c>
      <c r="G62" s="124"/>
      <c r="H62" s="124"/>
      <c r="I62" s="125"/>
      <c r="J62" s="124"/>
      <c r="K62" s="124"/>
      <c r="L62" s="103">
        <f>L63</f>
        <v>1438133.75</v>
      </c>
      <c r="M62" s="103">
        <f t="shared" si="12"/>
        <v>0</v>
      </c>
      <c r="N62" s="103">
        <f t="shared" si="12"/>
        <v>1438133.75</v>
      </c>
      <c r="O62" s="103">
        <f t="shared" si="13"/>
        <v>0</v>
      </c>
      <c r="P62" s="103">
        <f t="shared" si="13"/>
        <v>0</v>
      </c>
    </row>
    <row r="63" spans="1:16" ht="177.75" customHeight="1" hidden="1">
      <c r="A63" s="221" t="s">
        <v>148</v>
      </c>
      <c r="B63" s="222"/>
      <c r="C63" s="55">
        <v>65</v>
      </c>
      <c r="D63" s="156">
        <v>0</v>
      </c>
      <c r="E63" s="156">
        <v>14</v>
      </c>
      <c r="F63" s="147">
        <v>865</v>
      </c>
      <c r="G63" s="148" t="s">
        <v>40</v>
      </c>
      <c r="H63" s="148" t="s">
        <v>103</v>
      </c>
      <c r="I63" s="148" t="s">
        <v>146</v>
      </c>
      <c r="J63" s="145" t="s">
        <v>147</v>
      </c>
      <c r="K63" s="112"/>
      <c r="L63" s="101">
        <f>L64</f>
        <v>1438133.75</v>
      </c>
      <c r="M63" s="101">
        <f t="shared" si="12"/>
        <v>0</v>
      </c>
      <c r="N63" s="101">
        <f t="shared" si="12"/>
        <v>1438133.75</v>
      </c>
      <c r="O63" s="101">
        <f t="shared" si="13"/>
        <v>0</v>
      </c>
      <c r="P63" s="101">
        <f t="shared" si="13"/>
        <v>0</v>
      </c>
    </row>
    <row r="64" spans="1:16" ht="24.75" customHeight="1" hidden="1">
      <c r="A64" s="78"/>
      <c r="B64" s="87" t="s">
        <v>116</v>
      </c>
      <c r="C64" s="55">
        <v>65</v>
      </c>
      <c r="D64" s="156">
        <v>0</v>
      </c>
      <c r="E64" s="156">
        <v>14</v>
      </c>
      <c r="F64" s="147">
        <v>865</v>
      </c>
      <c r="G64" s="148" t="s">
        <v>40</v>
      </c>
      <c r="H64" s="148" t="s">
        <v>103</v>
      </c>
      <c r="I64" s="148" t="s">
        <v>146</v>
      </c>
      <c r="J64" s="145" t="s">
        <v>147</v>
      </c>
      <c r="K64" s="112" t="s">
        <v>19</v>
      </c>
      <c r="L64" s="101">
        <f>L65</f>
        <v>1438133.75</v>
      </c>
      <c r="M64" s="101">
        <f t="shared" si="12"/>
        <v>0</v>
      </c>
      <c r="N64" s="101">
        <f t="shared" si="12"/>
        <v>1438133.75</v>
      </c>
      <c r="O64" s="101">
        <f t="shared" si="13"/>
        <v>0</v>
      </c>
      <c r="P64" s="101">
        <f t="shared" si="13"/>
        <v>0</v>
      </c>
    </row>
    <row r="65" spans="1:16" ht="32.25" customHeight="1" hidden="1">
      <c r="A65" s="78"/>
      <c r="B65" s="72" t="s">
        <v>78</v>
      </c>
      <c r="C65" s="55">
        <v>65</v>
      </c>
      <c r="D65" s="156">
        <v>0</v>
      </c>
      <c r="E65" s="156">
        <v>14</v>
      </c>
      <c r="F65" s="147">
        <v>865</v>
      </c>
      <c r="G65" s="148" t="s">
        <v>40</v>
      </c>
      <c r="H65" s="148" t="s">
        <v>103</v>
      </c>
      <c r="I65" s="148" t="s">
        <v>146</v>
      </c>
      <c r="J65" s="145" t="s">
        <v>147</v>
      </c>
      <c r="K65" s="112" t="s">
        <v>20</v>
      </c>
      <c r="L65" s="101">
        <f>'7.ФС'!L82</f>
        <v>1438133.75</v>
      </c>
      <c r="M65" s="101">
        <f>'7.ФС'!M82</f>
        <v>0</v>
      </c>
      <c r="N65" s="101">
        <f>'7.ФС'!N82</f>
        <v>1438133.75</v>
      </c>
      <c r="O65" s="101">
        <f>'7.ФС'!O82</f>
        <v>0</v>
      </c>
      <c r="P65" s="101">
        <f>'7.ФС'!P82</f>
        <v>0</v>
      </c>
    </row>
    <row r="66" spans="1:16" ht="39" customHeight="1">
      <c r="A66" s="65"/>
      <c r="B66" s="126" t="s">
        <v>128</v>
      </c>
      <c r="C66" s="105">
        <v>65</v>
      </c>
      <c r="D66" s="105">
        <v>0</v>
      </c>
      <c r="E66" s="105">
        <v>15</v>
      </c>
      <c r="F66" s="196">
        <v>865</v>
      </c>
      <c r="G66" s="118"/>
      <c r="H66" s="118"/>
      <c r="I66" s="118"/>
      <c r="J66" s="127"/>
      <c r="K66" s="118"/>
      <c r="L66" s="100">
        <f>L67</f>
        <v>138629</v>
      </c>
      <c r="M66" s="100">
        <f>M67</f>
        <v>267754</v>
      </c>
      <c r="N66" s="100">
        <f>N67</f>
        <v>406383</v>
      </c>
      <c r="O66" s="100">
        <f>O67</f>
        <v>0</v>
      </c>
      <c r="P66" s="100">
        <f>P67</f>
        <v>0</v>
      </c>
    </row>
    <row r="67" spans="1:16" ht="15" customHeight="1">
      <c r="A67" s="65"/>
      <c r="B67" s="89" t="s">
        <v>243</v>
      </c>
      <c r="C67" s="105">
        <v>65</v>
      </c>
      <c r="D67" s="105">
        <v>0</v>
      </c>
      <c r="E67" s="105">
        <v>15</v>
      </c>
      <c r="F67" s="196">
        <v>865</v>
      </c>
      <c r="G67" s="118"/>
      <c r="H67" s="118"/>
      <c r="I67" s="118"/>
      <c r="J67" s="127"/>
      <c r="K67" s="118"/>
      <c r="L67" s="100">
        <f>L68+L74+L83+L77+L73+L80</f>
        <v>138629</v>
      </c>
      <c r="M67" s="100">
        <f>M68+M74+M83+M77+M73+M80</f>
        <v>267754</v>
      </c>
      <c r="N67" s="100">
        <f>N68+N74+N83+N77+N73+N80</f>
        <v>406383</v>
      </c>
      <c r="O67" s="100">
        <f>O68+O74+O83+O77+O73</f>
        <v>0</v>
      </c>
      <c r="P67" s="100">
        <f>P68+P74+P83+P77+P73</f>
        <v>0</v>
      </c>
    </row>
    <row r="68" spans="1:16" s="48" customFormat="1" ht="15" customHeight="1" hidden="1">
      <c r="A68" s="219" t="s">
        <v>152</v>
      </c>
      <c r="B68" s="220"/>
      <c r="C68" s="55">
        <v>65</v>
      </c>
      <c r="D68" s="52">
        <v>0</v>
      </c>
      <c r="E68" s="52">
        <v>15</v>
      </c>
      <c r="F68" s="147">
        <v>865</v>
      </c>
      <c r="G68" s="144" t="s">
        <v>41</v>
      </c>
      <c r="H68" s="144" t="s">
        <v>38</v>
      </c>
      <c r="I68" s="148" t="s">
        <v>153</v>
      </c>
      <c r="J68" s="145" t="s">
        <v>154</v>
      </c>
      <c r="K68" s="144"/>
      <c r="L68" s="104">
        <f aca="true" t="shared" si="14" ref="L68:P69">L69</f>
        <v>42200</v>
      </c>
      <c r="M68" s="104">
        <f t="shared" si="14"/>
        <v>0</v>
      </c>
      <c r="N68" s="104">
        <f t="shared" si="14"/>
        <v>42200</v>
      </c>
      <c r="O68" s="104">
        <f t="shared" si="14"/>
        <v>0</v>
      </c>
      <c r="P68" s="104">
        <f t="shared" si="14"/>
        <v>0</v>
      </c>
    </row>
    <row r="69" spans="1:16" s="48" customFormat="1" ht="27" customHeight="1" hidden="1">
      <c r="A69" s="57"/>
      <c r="B69" s="87" t="s">
        <v>116</v>
      </c>
      <c r="C69" s="55">
        <v>65</v>
      </c>
      <c r="D69" s="52">
        <v>0</v>
      </c>
      <c r="E69" s="52">
        <v>15</v>
      </c>
      <c r="F69" s="147">
        <v>865</v>
      </c>
      <c r="G69" s="144" t="s">
        <v>41</v>
      </c>
      <c r="H69" s="144" t="s">
        <v>38</v>
      </c>
      <c r="I69" s="148" t="s">
        <v>153</v>
      </c>
      <c r="J69" s="145" t="s">
        <v>154</v>
      </c>
      <c r="K69" s="144" t="s">
        <v>19</v>
      </c>
      <c r="L69" s="104">
        <f t="shared" si="14"/>
        <v>42200</v>
      </c>
      <c r="M69" s="104">
        <f t="shared" si="14"/>
        <v>0</v>
      </c>
      <c r="N69" s="104">
        <f t="shared" si="14"/>
        <v>42200</v>
      </c>
      <c r="O69" s="104">
        <f t="shared" si="14"/>
        <v>0</v>
      </c>
      <c r="P69" s="104">
        <f t="shared" si="14"/>
        <v>0</v>
      </c>
    </row>
    <row r="70" spans="1:16" s="48" customFormat="1" ht="27" customHeight="1" hidden="1">
      <c r="A70" s="57"/>
      <c r="B70" s="46" t="s">
        <v>78</v>
      </c>
      <c r="C70" s="55">
        <v>65</v>
      </c>
      <c r="D70" s="52">
        <v>0</v>
      </c>
      <c r="E70" s="52">
        <v>15</v>
      </c>
      <c r="F70" s="147">
        <v>865</v>
      </c>
      <c r="G70" s="144" t="s">
        <v>41</v>
      </c>
      <c r="H70" s="144" t="s">
        <v>38</v>
      </c>
      <c r="I70" s="148" t="s">
        <v>153</v>
      </c>
      <c r="J70" s="145" t="s">
        <v>154</v>
      </c>
      <c r="K70" s="144" t="s">
        <v>20</v>
      </c>
      <c r="L70" s="104">
        <f>'7.ФС'!L91</f>
        <v>42200</v>
      </c>
      <c r="M70" s="104">
        <f>'7.ФС'!M91</f>
        <v>0</v>
      </c>
      <c r="N70" s="104">
        <f>'7.ФС'!N91</f>
        <v>42200</v>
      </c>
      <c r="O70" s="104">
        <f>'7.ФС'!O91</f>
        <v>0</v>
      </c>
      <c r="P70" s="104">
        <f>'7.ФС'!P91</f>
        <v>0</v>
      </c>
    </row>
    <row r="71" spans="1:16" s="48" customFormat="1" ht="18.75" customHeight="1" hidden="1">
      <c r="A71" s="65"/>
      <c r="B71" s="193" t="s">
        <v>258</v>
      </c>
      <c r="C71" s="55">
        <v>65</v>
      </c>
      <c r="D71" s="52">
        <v>0</v>
      </c>
      <c r="E71" s="52">
        <v>15</v>
      </c>
      <c r="F71" s="147">
        <v>865</v>
      </c>
      <c r="G71" s="144"/>
      <c r="H71" s="144"/>
      <c r="I71" s="148" t="s">
        <v>276</v>
      </c>
      <c r="J71" s="145"/>
      <c r="K71" s="144"/>
      <c r="L71" s="104">
        <f aca="true" t="shared" si="15" ref="L71:P72">L72</f>
        <v>10000</v>
      </c>
      <c r="M71" s="104">
        <f t="shared" si="15"/>
        <v>0</v>
      </c>
      <c r="N71" s="104">
        <f t="shared" si="15"/>
        <v>10000</v>
      </c>
      <c r="O71" s="104">
        <f t="shared" si="15"/>
        <v>0</v>
      </c>
      <c r="P71" s="104">
        <f t="shared" si="15"/>
        <v>0</v>
      </c>
    </row>
    <row r="72" spans="1:16" s="48" customFormat="1" ht="27" customHeight="1" hidden="1">
      <c r="A72" s="65"/>
      <c r="B72" s="46" t="s">
        <v>259</v>
      </c>
      <c r="C72" s="55">
        <v>65</v>
      </c>
      <c r="D72" s="52">
        <v>0</v>
      </c>
      <c r="E72" s="52">
        <v>15</v>
      </c>
      <c r="F72" s="147">
        <v>865</v>
      </c>
      <c r="G72" s="144"/>
      <c r="H72" s="144"/>
      <c r="I72" s="148" t="s">
        <v>276</v>
      </c>
      <c r="J72" s="145"/>
      <c r="K72" s="144" t="s">
        <v>19</v>
      </c>
      <c r="L72" s="104">
        <f t="shared" si="15"/>
        <v>10000</v>
      </c>
      <c r="M72" s="104">
        <f t="shared" si="15"/>
        <v>0</v>
      </c>
      <c r="N72" s="104">
        <f t="shared" si="15"/>
        <v>10000</v>
      </c>
      <c r="O72" s="104">
        <f t="shared" si="15"/>
        <v>0</v>
      </c>
      <c r="P72" s="104">
        <f t="shared" si="15"/>
        <v>0</v>
      </c>
    </row>
    <row r="73" spans="1:16" s="48" customFormat="1" ht="27" customHeight="1" hidden="1">
      <c r="A73" s="65"/>
      <c r="B73" s="46" t="s">
        <v>78</v>
      </c>
      <c r="C73" s="55">
        <v>65</v>
      </c>
      <c r="D73" s="52">
        <v>0</v>
      </c>
      <c r="E73" s="52">
        <v>15</v>
      </c>
      <c r="F73" s="147">
        <v>865</v>
      </c>
      <c r="G73" s="144"/>
      <c r="H73" s="144"/>
      <c r="I73" s="148" t="s">
        <v>276</v>
      </c>
      <c r="J73" s="145"/>
      <c r="K73" s="144" t="s">
        <v>20</v>
      </c>
      <c r="L73" s="104">
        <f>'7.ФС'!L94</f>
        <v>10000</v>
      </c>
      <c r="M73" s="104">
        <f>'7.ФС'!M94</f>
        <v>0</v>
      </c>
      <c r="N73" s="104">
        <f>'7.ФС'!N94</f>
        <v>10000</v>
      </c>
      <c r="O73" s="104">
        <f>'7.ФС'!O94</f>
        <v>0</v>
      </c>
      <c r="P73" s="104">
        <f>'7.ФС'!P94</f>
        <v>0</v>
      </c>
    </row>
    <row r="74" spans="1:16" s="48" customFormat="1" ht="24.75" customHeight="1" hidden="1">
      <c r="A74" s="219" t="s">
        <v>83</v>
      </c>
      <c r="B74" s="220"/>
      <c r="C74" s="55">
        <v>65</v>
      </c>
      <c r="D74" s="55">
        <v>0</v>
      </c>
      <c r="E74" s="55">
        <v>15</v>
      </c>
      <c r="F74" s="147">
        <v>865</v>
      </c>
      <c r="G74" s="69" t="s">
        <v>41</v>
      </c>
      <c r="H74" s="69" t="s">
        <v>38</v>
      </c>
      <c r="I74" s="58" t="s">
        <v>155</v>
      </c>
      <c r="J74" s="62" t="s">
        <v>156</v>
      </c>
      <c r="K74" s="69"/>
      <c r="L74" s="104">
        <f aca="true" t="shared" si="16" ref="L74:P75">L75</f>
        <v>28129</v>
      </c>
      <c r="M74" s="104">
        <f t="shared" si="16"/>
        <v>0</v>
      </c>
      <c r="N74" s="104">
        <f t="shared" si="16"/>
        <v>28129</v>
      </c>
      <c r="O74" s="104">
        <f t="shared" si="16"/>
        <v>0</v>
      </c>
      <c r="P74" s="104">
        <f t="shared" si="16"/>
        <v>0</v>
      </c>
    </row>
    <row r="75" spans="1:16" s="48" customFormat="1" ht="25.5" customHeight="1" hidden="1">
      <c r="A75" s="57"/>
      <c r="B75" s="87" t="s">
        <v>116</v>
      </c>
      <c r="C75" s="55">
        <v>65</v>
      </c>
      <c r="D75" s="55">
        <v>0</v>
      </c>
      <c r="E75" s="55">
        <v>15</v>
      </c>
      <c r="F75" s="147">
        <v>865</v>
      </c>
      <c r="G75" s="69" t="s">
        <v>41</v>
      </c>
      <c r="H75" s="69" t="s">
        <v>38</v>
      </c>
      <c r="I75" s="58" t="s">
        <v>155</v>
      </c>
      <c r="J75" s="62" t="s">
        <v>156</v>
      </c>
      <c r="K75" s="69" t="s">
        <v>19</v>
      </c>
      <c r="L75" s="104">
        <f t="shared" si="16"/>
        <v>28129</v>
      </c>
      <c r="M75" s="104">
        <f t="shared" si="16"/>
        <v>0</v>
      </c>
      <c r="N75" s="104">
        <f t="shared" si="16"/>
        <v>28129</v>
      </c>
      <c r="O75" s="104">
        <f t="shared" si="16"/>
        <v>0</v>
      </c>
      <c r="P75" s="104">
        <f t="shared" si="16"/>
        <v>0</v>
      </c>
    </row>
    <row r="76" spans="1:16" ht="24" customHeight="1" hidden="1">
      <c r="A76" s="57"/>
      <c r="B76" s="46" t="s">
        <v>78</v>
      </c>
      <c r="C76" s="55">
        <v>65</v>
      </c>
      <c r="D76" s="55">
        <v>0</v>
      </c>
      <c r="E76" s="55">
        <v>15</v>
      </c>
      <c r="F76" s="147">
        <v>865</v>
      </c>
      <c r="G76" s="69" t="s">
        <v>41</v>
      </c>
      <c r="H76" s="69" t="s">
        <v>38</v>
      </c>
      <c r="I76" s="58" t="s">
        <v>155</v>
      </c>
      <c r="J76" s="62" t="s">
        <v>156</v>
      </c>
      <c r="K76" s="69" t="s">
        <v>20</v>
      </c>
      <c r="L76" s="101">
        <f>'7.ФС'!L97</f>
        <v>28129</v>
      </c>
      <c r="M76" s="101">
        <f>'7.ФС'!M97</f>
        <v>0</v>
      </c>
      <c r="N76" s="101">
        <f>'7.ФС'!N97</f>
        <v>28129</v>
      </c>
      <c r="O76" s="101">
        <f>'7.ФС'!O97</f>
        <v>0</v>
      </c>
      <c r="P76" s="101">
        <f>'7.ФС'!P97</f>
        <v>0</v>
      </c>
    </row>
    <row r="77" spans="1:16" ht="17.25" customHeight="1" hidden="1">
      <c r="A77" s="65"/>
      <c r="B77" s="177" t="s">
        <v>229</v>
      </c>
      <c r="C77" s="55">
        <v>65</v>
      </c>
      <c r="D77" s="55">
        <v>0</v>
      </c>
      <c r="E77" s="55">
        <v>15</v>
      </c>
      <c r="F77" s="147">
        <v>865</v>
      </c>
      <c r="G77" s="144" t="s">
        <v>41</v>
      </c>
      <c r="H77" s="144" t="s">
        <v>38</v>
      </c>
      <c r="I77" s="148" t="s">
        <v>230</v>
      </c>
      <c r="J77" s="145" t="s">
        <v>231</v>
      </c>
      <c r="K77" s="144"/>
      <c r="L77" s="101">
        <f aca="true" t="shared" si="17" ref="L77:P78">L78</f>
        <v>10000</v>
      </c>
      <c r="M77" s="101">
        <f t="shared" si="17"/>
        <v>0</v>
      </c>
      <c r="N77" s="101">
        <f t="shared" si="17"/>
        <v>10000</v>
      </c>
      <c r="O77" s="101">
        <f t="shared" si="17"/>
        <v>0</v>
      </c>
      <c r="P77" s="101">
        <f t="shared" si="17"/>
        <v>0</v>
      </c>
    </row>
    <row r="78" spans="1:16" ht="26.25" customHeight="1" hidden="1">
      <c r="A78" s="65"/>
      <c r="B78" s="87" t="s">
        <v>116</v>
      </c>
      <c r="C78" s="55">
        <v>65</v>
      </c>
      <c r="D78" s="55">
        <v>0</v>
      </c>
      <c r="E78" s="55">
        <v>15</v>
      </c>
      <c r="F78" s="147">
        <v>865</v>
      </c>
      <c r="G78" s="144" t="s">
        <v>41</v>
      </c>
      <c r="H78" s="144" t="s">
        <v>38</v>
      </c>
      <c r="I78" s="148" t="s">
        <v>230</v>
      </c>
      <c r="J78" s="145" t="s">
        <v>231</v>
      </c>
      <c r="K78" s="144" t="s">
        <v>19</v>
      </c>
      <c r="L78" s="101">
        <f>L79</f>
        <v>10000</v>
      </c>
      <c r="M78" s="101">
        <f t="shared" si="17"/>
        <v>0</v>
      </c>
      <c r="N78" s="101">
        <f t="shared" si="17"/>
        <v>10000</v>
      </c>
      <c r="O78" s="101">
        <f t="shared" si="17"/>
        <v>0</v>
      </c>
      <c r="P78" s="101">
        <f t="shared" si="17"/>
        <v>0</v>
      </c>
    </row>
    <row r="79" spans="1:16" ht="26.25" customHeight="1" hidden="1">
      <c r="A79" s="65"/>
      <c r="B79" s="46" t="s">
        <v>78</v>
      </c>
      <c r="C79" s="55">
        <v>65</v>
      </c>
      <c r="D79" s="55">
        <v>0</v>
      </c>
      <c r="E79" s="55">
        <v>15</v>
      </c>
      <c r="F79" s="147">
        <v>865</v>
      </c>
      <c r="G79" s="144" t="s">
        <v>41</v>
      </c>
      <c r="H79" s="144" t="s">
        <v>38</v>
      </c>
      <c r="I79" s="148" t="s">
        <v>230</v>
      </c>
      <c r="J79" s="145" t="s">
        <v>231</v>
      </c>
      <c r="K79" s="144" t="s">
        <v>20</v>
      </c>
      <c r="L79" s="101">
        <f>'7.ФС'!L100</f>
        <v>10000</v>
      </c>
      <c r="M79" s="101">
        <f>'7.ФС'!M100</f>
        <v>0</v>
      </c>
      <c r="N79" s="101">
        <f>'7.ФС'!N100</f>
        <v>10000</v>
      </c>
      <c r="O79" s="101">
        <f>'7.ФС'!O100</f>
        <v>0</v>
      </c>
      <c r="P79" s="101">
        <f>'7.ФС'!P100</f>
        <v>0</v>
      </c>
    </row>
    <row r="80" spans="1:16" ht="26.25" customHeight="1">
      <c r="A80" s="65"/>
      <c r="B80" s="177" t="s">
        <v>287</v>
      </c>
      <c r="C80" s="55">
        <v>65</v>
      </c>
      <c r="D80" s="55">
        <v>0</v>
      </c>
      <c r="E80" s="55">
        <v>15</v>
      </c>
      <c r="F80" s="147">
        <v>865</v>
      </c>
      <c r="G80" s="144"/>
      <c r="H80" s="144"/>
      <c r="I80" s="148" t="s">
        <v>289</v>
      </c>
      <c r="J80" s="145"/>
      <c r="K80" s="144"/>
      <c r="L80" s="101">
        <f aca="true" t="shared" si="18" ref="L80:N81">L81</f>
        <v>48000</v>
      </c>
      <c r="M80" s="101">
        <f t="shared" si="18"/>
        <v>267754</v>
      </c>
      <c r="N80" s="101">
        <f t="shared" si="18"/>
        <v>315754</v>
      </c>
      <c r="O80" s="101"/>
      <c r="P80" s="101"/>
    </row>
    <row r="81" spans="1:16" ht="26.25" customHeight="1">
      <c r="A81" s="65"/>
      <c r="B81" s="46" t="s">
        <v>259</v>
      </c>
      <c r="C81" s="55">
        <v>65</v>
      </c>
      <c r="D81" s="55">
        <v>0</v>
      </c>
      <c r="E81" s="55">
        <v>15</v>
      </c>
      <c r="F81" s="147">
        <v>865</v>
      </c>
      <c r="G81" s="144"/>
      <c r="H81" s="144"/>
      <c r="I81" s="148" t="s">
        <v>289</v>
      </c>
      <c r="J81" s="145"/>
      <c r="K81" s="144" t="s">
        <v>19</v>
      </c>
      <c r="L81" s="101">
        <f t="shared" si="18"/>
        <v>48000</v>
      </c>
      <c r="M81" s="101">
        <f t="shared" si="18"/>
        <v>267754</v>
      </c>
      <c r="N81" s="101">
        <f t="shared" si="18"/>
        <v>315754</v>
      </c>
      <c r="O81" s="101"/>
      <c r="P81" s="101"/>
    </row>
    <row r="82" spans="1:16" ht="26.25" customHeight="1">
      <c r="A82" s="65"/>
      <c r="B82" s="46" t="s">
        <v>78</v>
      </c>
      <c r="C82" s="55">
        <v>65</v>
      </c>
      <c r="D82" s="55">
        <v>0</v>
      </c>
      <c r="E82" s="55">
        <v>15</v>
      </c>
      <c r="F82" s="147">
        <v>865</v>
      </c>
      <c r="G82" s="144"/>
      <c r="H82" s="144"/>
      <c r="I82" s="148" t="s">
        <v>289</v>
      </c>
      <c r="J82" s="145"/>
      <c r="K82" s="144" t="s">
        <v>20</v>
      </c>
      <c r="L82" s="101">
        <f>'6.ВС'!L97</f>
        <v>48000</v>
      </c>
      <c r="M82" s="101">
        <f>'6.ВС'!M97</f>
        <v>267754</v>
      </c>
      <c r="N82" s="101">
        <f>'6.ВС'!N97</f>
        <v>315754</v>
      </c>
      <c r="O82" s="101"/>
      <c r="P82" s="101"/>
    </row>
    <row r="83" spans="1:16" s="48" customFormat="1" ht="96" customHeight="1" hidden="1">
      <c r="A83" s="225" t="s">
        <v>149</v>
      </c>
      <c r="B83" s="226"/>
      <c r="C83" s="52">
        <v>65</v>
      </c>
      <c r="D83" s="52">
        <v>0</v>
      </c>
      <c r="E83" s="52">
        <v>15</v>
      </c>
      <c r="F83" s="147">
        <v>865</v>
      </c>
      <c r="G83" s="144" t="s">
        <v>41</v>
      </c>
      <c r="H83" s="144" t="s">
        <v>35</v>
      </c>
      <c r="I83" s="148" t="s">
        <v>150</v>
      </c>
      <c r="J83" s="145" t="s">
        <v>151</v>
      </c>
      <c r="K83" s="144"/>
      <c r="L83" s="104">
        <f aca="true" t="shared" si="19" ref="L83:P84">L84</f>
        <v>300</v>
      </c>
      <c r="M83" s="104">
        <f t="shared" si="19"/>
        <v>0</v>
      </c>
      <c r="N83" s="104">
        <f t="shared" si="19"/>
        <v>300</v>
      </c>
      <c r="O83" s="104">
        <f t="shared" si="19"/>
        <v>0</v>
      </c>
      <c r="P83" s="104">
        <f t="shared" si="19"/>
        <v>0</v>
      </c>
    </row>
    <row r="84" spans="1:16" s="48" customFormat="1" ht="24.75" customHeight="1" hidden="1">
      <c r="A84" s="45"/>
      <c r="B84" s="87" t="s">
        <v>116</v>
      </c>
      <c r="C84" s="52">
        <v>65</v>
      </c>
      <c r="D84" s="52">
        <v>0</v>
      </c>
      <c r="E84" s="52">
        <v>15</v>
      </c>
      <c r="F84" s="147">
        <v>865</v>
      </c>
      <c r="G84" s="144" t="s">
        <v>41</v>
      </c>
      <c r="H84" s="144" t="s">
        <v>35</v>
      </c>
      <c r="I84" s="148" t="s">
        <v>150</v>
      </c>
      <c r="J84" s="145" t="s">
        <v>151</v>
      </c>
      <c r="K84" s="144" t="s">
        <v>19</v>
      </c>
      <c r="L84" s="104">
        <f t="shared" si="19"/>
        <v>300</v>
      </c>
      <c r="M84" s="104">
        <f t="shared" si="19"/>
        <v>0</v>
      </c>
      <c r="N84" s="104">
        <f t="shared" si="19"/>
        <v>300</v>
      </c>
      <c r="O84" s="104">
        <f t="shared" si="19"/>
        <v>0</v>
      </c>
      <c r="P84" s="104">
        <f t="shared" si="19"/>
        <v>0</v>
      </c>
    </row>
    <row r="85" spans="1:16" s="48" customFormat="1" ht="26.25" customHeight="1" hidden="1">
      <c r="A85" s="45"/>
      <c r="B85" s="46" t="s">
        <v>78</v>
      </c>
      <c r="C85" s="52">
        <v>65</v>
      </c>
      <c r="D85" s="52">
        <v>0</v>
      </c>
      <c r="E85" s="52">
        <v>15</v>
      </c>
      <c r="F85" s="147">
        <v>865</v>
      </c>
      <c r="G85" s="144" t="s">
        <v>41</v>
      </c>
      <c r="H85" s="144" t="s">
        <v>35</v>
      </c>
      <c r="I85" s="148" t="s">
        <v>150</v>
      </c>
      <c r="J85" s="145" t="s">
        <v>151</v>
      </c>
      <c r="K85" s="144" t="s">
        <v>20</v>
      </c>
      <c r="L85" s="104">
        <f>'7.ФС'!L87</f>
        <v>300</v>
      </c>
      <c r="M85" s="104">
        <f>'7.ФС'!M87</f>
        <v>0</v>
      </c>
      <c r="N85" s="104">
        <f>'7.ФС'!N87</f>
        <v>300</v>
      </c>
      <c r="O85" s="104">
        <f>'7.ФС'!O87</f>
        <v>0</v>
      </c>
      <c r="P85" s="104">
        <f>'7.ФС'!P87</f>
        <v>0</v>
      </c>
    </row>
    <row r="86" spans="1:16" s="48" customFormat="1" ht="37.5" customHeight="1" hidden="1">
      <c r="A86" s="73"/>
      <c r="B86" s="197" t="s">
        <v>274</v>
      </c>
      <c r="C86" s="105">
        <v>65</v>
      </c>
      <c r="D86" s="105">
        <v>0</v>
      </c>
      <c r="E86" s="105">
        <v>16</v>
      </c>
      <c r="F86" s="196">
        <v>865</v>
      </c>
      <c r="G86" s="144"/>
      <c r="H86" s="144"/>
      <c r="I86" s="148"/>
      <c r="J86" s="145"/>
      <c r="K86" s="144"/>
      <c r="L86" s="103">
        <f>L87</f>
        <v>3500</v>
      </c>
      <c r="M86" s="103">
        <f aca="true" t="shared" si="20" ref="M86:N89">M87</f>
        <v>0</v>
      </c>
      <c r="N86" s="103">
        <f t="shared" si="20"/>
        <v>3500</v>
      </c>
      <c r="O86" s="103">
        <f aca="true" t="shared" si="21" ref="O86:P89">O87</f>
        <v>0</v>
      </c>
      <c r="P86" s="103">
        <f t="shared" si="21"/>
        <v>0</v>
      </c>
    </row>
    <row r="87" spans="1:16" s="48" customFormat="1" ht="16.5" customHeight="1" hidden="1">
      <c r="A87" s="73"/>
      <c r="B87" s="198" t="s">
        <v>243</v>
      </c>
      <c r="C87" s="105">
        <v>65</v>
      </c>
      <c r="D87" s="52">
        <v>0</v>
      </c>
      <c r="E87" s="52">
        <v>16</v>
      </c>
      <c r="F87" s="147">
        <v>865</v>
      </c>
      <c r="G87" s="144"/>
      <c r="H87" s="144"/>
      <c r="I87" s="148"/>
      <c r="J87" s="145"/>
      <c r="K87" s="144"/>
      <c r="L87" s="104">
        <f>L88</f>
        <v>3500</v>
      </c>
      <c r="M87" s="104">
        <f t="shared" si="20"/>
        <v>0</v>
      </c>
      <c r="N87" s="104">
        <f t="shared" si="20"/>
        <v>3500</v>
      </c>
      <c r="O87" s="104">
        <f t="shared" si="21"/>
        <v>0</v>
      </c>
      <c r="P87" s="104">
        <f t="shared" si="21"/>
        <v>0</v>
      </c>
    </row>
    <row r="88" spans="1:16" s="48" customFormat="1" ht="18" customHeight="1" hidden="1">
      <c r="A88" s="73"/>
      <c r="B88" s="177" t="s">
        <v>266</v>
      </c>
      <c r="C88" s="52">
        <v>65</v>
      </c>
      <c r="D88" s="52">
        <v>0</v>
      </c>
      <c r="E88" s="52">
        <v>16</v>
      </c>
      <c r="F88" s="147">
        <v>865</v>
      </c>
      <c r="G88" s="144"/>
      <c r="H88" s="144"/>
      <c r="I88" s="148" t="s">
        <v>275</v>
      </c>
      <c r="J88" s="145"/>
      <c r="K88" s="144"/>
      <c r="L88" s="104">
        <f>L89</f>
        <v>3500</v>
      </c>
      <c r="M88" s="104">
        <f t="shared" si="20"/>
        <v>0</v>
      </c>
      <c r="N88" s="104">
        <f t="shared" si="20"/>
        <v>3500</v>
      </c>
      <c r="O88" s="104">
        <f t="shared" si="21"/>
        <v>0</v>
      </c>
      <c r="P88" s="104">
        <f t="shared" si="21"/>
        <v>0</v>
      </c>
    </row>
    <row r="89" spans="1:16" s="48" customFormat="1" ht="15" customHeight="1" hidden="1">
      <c r="A89" s="73"/>
      <c r="B89" s="149" t="s">
        <v>21</v>
      </c>
      <c r="C89" s="52">
        <v>65</v>
      </c>
      <c r="D89" s="52">
        <v>0</v>
      </c>
      <c r="E89" s="52">
        <v>16</v>
      </c>
      <c r="F89" s="147">
        <v>865</v>
      </c>
      <c r="G89" s="144"/>
      <c r="H89" s="144"/>
      <c r="I89" s="148" t="s">
        <v>275</v>
      </c>
      <c r="J89" s="145"/>
      <c r="K89" s="144" t="s">
        <v>22</v>
      </c>
      <c r="L89" s="104">
        <f>L90</f>
        <v>3500</v>
      </c>
      <c r="M89" s="104">
        <f t="shared" si="20"/>
        <v>0</v>
      </c>
      <c r="N89" s="104">
        <f t="shared" si="20"/>
        <v>3500</v>
      </c>
      <c r="O89" s="104">
        <f t="shared" si="21"/>
        <v>0</v>
      </c>
      <c r="P89" s="104">
        <f t="shared" si="21"/>
        <v>0</v>
      </c>
    </row>
    <row r="90" spans="1:16" s="48" customFormat="1" ht="15" customHeight="1" hidden="1">
      <c r="A90" s="73"/>
      <c r="B90" s="199" t="s">
        <v>112</v>
      </c>
      <c r="C90" s="52">
        <v>65</v>
      </c>
      <c r="D90" s="52">
        <v>0</v>
      </c>
      <c r="E90" s="52">
        <v>16</v>
      </c>
      <c r="F90" s="147">
        <v>865</v>
      </c>
      <c r="G90" s="144"/>
      <c r="H90" s="144"/>
      <c r="I90" s="148" t="s">
        <v>275</v>
      </c>
      <c r="J90" s="145"/>
      <c r="K90" s="144" t="s">
        <v>113</v>
      </c>
      <c r="L90" s="104">
        <f>'7.ФС'!L108</f>
        <v>3500</v>
      </c>
      <c r="M90" s="104">
        <f>'7.ФС'!M108</f>
        <v>0</v>
      </c>
      <c r="N90" s="104">
        <f>'7.ФС'!N108</f>
        <v>3500</v>
      </c>
      <c r="O90" s="104">
        <f>'7.ФС'!O108</f>
        <v>0</v>
      </c>
      <c r="P90" s="104">
        <f>'7.ФС'!P108</f>
        <v>0</v>
      </c>
    </row>
    <row r="91" spans="1:16" ht="24" customHeight="1" hidden="1">
      <c r="A91" s="77"/>
      <c r="B91" s="128" t="s">
        <v>129</v>
      </c>
      <c r="C91" s="105">
        <v>65</v>
      </c>
      <c r="D91" s="105">
        <v>0</v>
      </c>
      <c r="E91" s="105">
        <v>17</v>
      </c>
      <c r="F91" s="196">
        <v>865</v>
      </c>
      <c r="G91" s="118"/>
      <c r="H91" s="118"/>
      <c r="I91" s="118"/>
      <c r="J91" s="125"/>
      <c r="K91" s="118"/>
      <c r="L91" s="100">
        <f>L92</f>
        <v>280806.72</v>
      </c>
      <c r="M91" s="100">
        <f aca="true" t="shared" si="22" ref="M91:N94">M92</f>
        <v>0</v>
      </c>
      <c r="N91" s="100">
        <f t="shared" si="22"/>
        <v>280806.72</v>
      </c>
      <c r="O91" s="100">
        <f aca="true" t="shared" si="23" ref="O91:P94">O92</f>
        <v>0</v>
      </c>
      <c r="P91" s="100">
        <f t="shared" si="23"/>
        <v>0</v>
      </c>
    </row>
    <row r="92" spans="1:16" ht="15" customHeight="1" hidden="1">
      <c r="A92" s="77"/>
      <c r="B92" s="89" t="s">
        <v>243</v>
      </c>
      <c r="C92" s="105">
        <v>65</v>
      </c>
      <c r="D92" s="105">
        <v>0</v>
      </c>
      <c r="E92" s="105">
        <v>17</v>
      </c>
      <c r="F92" s="196">
        <v>865</v>
      </c>
      <c r="G92" s="118"/>
      <c r="H92" s="118"/>
      <c r="I92" s="118"/>
      <c r="J92" s="125"/>
      <c r="K92" s="118"/>
      <c r="L92" s="100">
        <f>L93</f>
        <v>280806.72</v>
      </c>
      <c r="M92" s="100">
        <f t="shared" si="22"/>
        <v>0</v>
      </c>
      <c r="N92" s="100">
        <f t="shared" si="22"/>
        <v>280806.72</v>
      </c>
      <c r="O92" s="100">
        <f t="shared" si="23"/>
        <v>0</v>
      </c>
      <c r="P92" s="100">
        <f t="shared" si="23"/>
        <v>0</v>
      </c>
    </row>
    <row r="93" spans="1:16" ht="26.25" customHeight="1" hidden="1">
      <c r="A93" s="77"/>
      <c r="B93" s="80" t="s">
        <v>157</v>
      </c>
      <c r="C93" s="52">
        <v>65</v>
      </c>
      <c r="D93" s="52">
        <v>0</v>
      </c>
      <c r="E93" s="52">
        <v>17</v>
      </c>
      <c r="F93" s="147">
        <v>865</v>
      </c>
      <c r="G93" s="112" t="s">
        <v>48</v>
      </c>
      <c r="H93" s="112" t="s">
        <v>35</v>
      </c>
      <c r="I93" s="148" t="s">
        <v>158</v>
      </c>
      <c r="J93" s="145" t="s">
        <v>159</v>
      </c>
      <c r="K93" s="148"/>
      <c r="L93" s="101">
        <f>L94</f>
        <v>280806.72</v>
      </c>
      <c r="M93" s="101">
        <f t="shared" si="22"/>
        <v>0</v>
      </c>
      <c r="N93" s="101">
        <f t="shared" si="22"/>
        <v>280806.72</v>
      </c>
      <c r="O93" s="101">
        <f t="shared" si="23"/>
        <v>0</v>
      </c>
      <c r="P93" s="101">
        <f t="shared" si="23"/>
        <v>0</v>
      </c>
    </row>
    <row r="94" spans="1:16" ht="12.75" customHeight="1" hidden="1">
      <c r="A94" s="77"/>
      <c r="B94" s="80" t="s">
        <v>107</v>
      </c>
      <c r="C94" s="52">
        <v>65</v>
      </c>
      <c r="D94" s="52">
        <v>0</v>
      </c>
      <c r="E94" s="52">
        <v>17</v>
      </c>
      <c r="F94" s="147">
        <v>865</v>
      </c>
      <c r="G94" s="112" t="s">
        <v>48</v>
      </c>
      <c r="H94" s="112" t="s">
        <v>35</v>
      </c>
      <c r="I94" s="148" t="s">
        <v>158</v>
      </c>
      <c r="J94" s="145" t="s">
        <v>159</v>
      </c>
      <c r="K94" s="148" t="s">
        <v>106</v>
      </c>
      <c r="L94" s="101">
        <f>L95</f>
        <v>280806.72</v>
      </c>
      <c r="M94" s="101">
        <f t="shared" si="22"/>
        <v>0</v>
      </c>
      <c r="N94" s="101">
        <f t="shared" si="22"/>
        <v>280806.72</v>
      </c>
      <c r="O94" s="101">
        <f t="shared" si="23"/>
        <v>0</v>
      </c>
      <c r="P94" s="101">
        <f t="shared" si="23"/>
        <v>0</v>
      </c>
    </row>
    <row r="95" spans="1:16" ht="24.75" customHeight="1" hidden="1">
      <c r="A95" s="77"/>
      <c r="B95" s="85" t="s">
        <v>115</v>
      </c>
      <c r="C95" s="52">
        <v>65</v>
      </c>
      <c r="D95" s="52">
        <v>0</v>
      </c>
      <c r="E95" s="52">
        <v>17</v>
      </c>
      <c r="F95" s="147">
        <v>865</v>
      </c>
      <c r="G95" s="112" t="s">
        <v>48</v>
      </c>
      <c r="H95" s="112" t="s">
        <v>35</v>
      </c>
      <c r="I95" s="148" t="s">
        <v>158</v>
      </c>
      <c r="J95" s="145" t="s">
        <v>159</v>
      </c>
      <c r="K95" s="148" t="s">
        <v>114</v>
      </c>
      <c r="L95" s="101">
        <f>'7.ФС'!L113</f>
        <v>280806.72</v>
      </c>
      <c r="M95" s="101">
        <f>'7.ФС'!M113</f>
        <v>0</v>
      </c>
      <c r="N95" s="101">
        <f>'7.ФС'!N113</f>
        <v>280806.72</v>
      </c>
      <c r="O95" s="101">
        <f>'7.ФС'!O113</f>
        <v>0</v>
      </c>
      <c r="P95" s="101">
        <f>'7.ФС'!P113</f>
        <v>0</v>
      </c>
    </row>
    <row r="96" spans="1:16" s="32" customFormat="1" ht="14.25" customHeight="1" hidden="1">
      <c r="A96" s="88"/>
      <c r="B96" s="81" t="s">
        <v>130</v>
      </c>
      <c r="C96" s="195">
        <v>65</v>
      </c>
      <c r="D96" s="105">
        <v>0</v>
      </c>
      <c r="E96" s="105">
        <v>18</v>
      </c>
      <c r="F96" s="196">
        <v>865</v>
      </c>
      <c r="G96" s="118"/>
      <c r="H96" s="118"/>
      <c r="I96" s="118"/>
      <c r="J96" s="124"/>
      <c r="K96" s="120"/>
      <c r="L96" s="100">
        <f>L97</f>
        <v>4000</v>
      </c>
      <c r="M96" s="100">
        <f aca="true" t="shared" si="24" ref="M96:N99">M97</f>
        <v>0</v>
      </c>
      <c r="N96" s="100">
        <f t="shared" si="24"/>
        <v>4000</v>
      </c>
      <c r="O96" s="100">
        <f aca="true" t="shared" si="25" ref="O96:P99">O97</f>
        <v>0</v>
      </c>
      <c r="P96" s="100">
        <f t="shared" si="25"/>
        <v>0</v>
      </c>
    </row>
    <row r="97" spans="1:16" s="32" customFormat="1" ht="14.25" customHeight="1" hidden="1">
      <c r="A97" s="88"/>
      <c r="B97" s="89" t="s">
        <v>243</v>
      </c>
      <c r="C97" s="195">
        <v>65</v>
      </c>
      <c r="D97" s="105">
        <v>0</v>
      </c>
      <c r="E97" s="105">
        <v>18</v>
      </c>
      <c r="F97" s="196">
        <v>865</v>
      </c>
      <c r="G97" s="118"/>
      <c r="H97" s="118"/>
      <c r="I97" s="118"/>
      <c r="J97" s="124"/>
      <c r="K97" s="120"/>
      <c r="L97" s="100">
        <f>L98</f>
        <v>4000</v>
      </c>
      <c r="M97" s="100">
        <f t="shared" si="24"/>
        <v>0</v>
      </c>
      <c r="N97" s="100">
        <f t="shared" si="24"/>
        <v>4000</v>
      </c>
      <c r="O97" s="100">
        <f t="shared" si="25"/>
        <v>0</v>
      </c>
      <c r="P97" s="100">
        <f t="shared" si="25"/>
        <v>0</v>
      </c>
    </row>
    <row r="98" spans="1:16" ht="97.5" customHeight="1" hidden="1">
      <c r="A98" s="219" t="s">
        <v>142</v>
      </c>
      <c r="B98" s="220"/>
      <c r="C98" s="52">
        <v>65</v>
      </c>
      <c r="D98" s="52">
        <v>0</v>
      </c>
      <c r="E98" s="52">
        <v>18</v>
      </c>
      <c r="F98" s="147">
        <v>865</v>
      </c>
      <c r="G98" s="112" t="s">
        <v>50</v>
      </c>
      <c r="H98" s="112" t="s">
        <v>36</v>
      </c>
      <c r="I98" s="144" t="s">
        <v>141</v>
      </c>
      <c r="J98" s="145" t="s">
        <v>160</v>
      </c>
      <c r="K98" s="112"/>
      <c r="L98" s="101">
        <f>L99</f>
        <v>4000</v>
      </c>
      <c r="M98" s="101">
        <f t="shared" si="24"/>
        <v>0</v>
      </c>
      <c r="N98" s="101">
        <f t="shared" si="24"/>
        <v>4000</v>
      </c>
      <c r="O98" s="101">
        <f t="shared" si="25"/>
        <v>0</v>
      </c>
      <c r="P98" s="101">
        <f t="shared" si="25"/>
        <v>0</v>
      </c>
    </row>
    <row r="99" spans="1:16" ht="17.25" customHeight="1" hidden="1">
      <c r="A99" s="57"/>
      <c r="B99" s="59" t="s">
        <v>49</v>
      </c>
      <c r="C99" s="55">
        <v>65</v>
      </c>
      <c r="D99" s="55">
        <v>0</v>
      </c>
      <c r="E99" s="55">
        <v>18</v>
      </c>
      <c r="F99" s="147">
        <v>865</v>
      </c>
      <c r="G99" s="54" t="s">
        <v>50</v>
      </c>
      <c r="H99" s="54" t="s">
        <v>36</v>
      </c>
      <c r="I99" s="69" t="s">
        <v>141</v>
      </c>
      <c r="J99" s="62" t="s">
        <v>160</v>
      </c>
      <c r="K99" s="54" t="s">
        <v>37</v>
      </c>
      <c r="L99" s="101">
        <f>L100</f>
        <v>4000</v>
      </c>
      <c r="M99" s="101">
        <f t="shared" si="24"/>
        <v>0</v>
      </c>
      <c r="N99" s="101">
        <f t="shared" si="24"/>
        <v>4000</v>
      </c>
      <c r="O99" s="101">
        <f t="shared" si="25"/>
        <v>0</v>
      </c>
      <c r="P99" s="102">
        <f t="shared" si="25"/>
        <v>0</v>
      </c>
    </row>
    <row r="100" spans="1:16" ht="13.5" customHeight="1" hidden="1">
      <c r="A100" s="57"/>
      <c r="B100" s="74" t="s">
        <v>58</v>
      </c>
      <c r="C100" s="55">
        <v>65</v>
      </c>
      <c r="D100" s="55">
        <v>0</v>
      </c>
      <c r="E100" s="55">
        <v>18</v>
      </c>
      <c r="F100" s="147">
        <v>865</v>
      </c>
      <c r="G100" s="54" t="s">
        <v>50</v>
      </c>
      <c r="H100" s="54" t="s">
        <v>36</v>
      </c>
      <c r="I100" s="69" t="s">
        <v>141</v>
      </c>
      <c r="J100" s="62" t="s">
        <v>160</v>
      </c>
      <c r="K100" s="58" t="s">
        <v>26</v>
      </c>
      <c r="L100" s="101">
        <f>'7.ФС'!L118</f>
        <v>4000</v>
      </c>
      <c r="M100" s="101">
        <f>'7.ФС'!M118</f>
        <v>0</v>
      </c>
      <c r="N100" s="101">
        <f>'7.ФС'!N118</f>
        <v>4000</v>
      </c>
      <c r="O100" s="101">
        <f>'7.ФС'!O118</f>
        <v>0</v>
      </c>
      <c r="P100" s="101">
        <f>'7.ФС'!P118</f>
        <v>0</v>
      </c>
    </row>
    <row r="101" spans="1:16" ht="16.5" customHeight="1" hidden="1">
      <c r="A101" s="56"/>
      <c r="B101" s="90" t="s">
        <v>117</v>
      </c>
      <c r="C101" s="91">
        <v>70</v>
      </c>
      <c r="D101" s="36"/>
      <c r="E101" s="36"/>
      <c r="F101" s="130"/>
      <c r="G101" s="112"/>
      <c r="H101" s="112"/>
      <c r="I101" s="112"/>
      <c r="J101" s="116"/>
      <c r="K101" s="112"/>
      <c r="L101" s="131">
        <f>L102</f>
        <v>0</v>
      </c>
      <c r="M101" s="131"/>
      <c r="N101" s="131"/>
      <c r="O101" s="131">
        <f>O102</f>
        <v>0</v>
      </c>
      <c r="P101" s="131">
        <f>P102</f>
        <v>0</v>
      </c>
    </row>
    <row r="102" spans="1:16" ht="16.5" customHeight="1" hidden="1">
      <c r="A102" s="56"/>
      <c r="B102" s="89" t="s">
        <v>243</v>
      </c>
      <c r="C102" s="114">
        <v>70</v>
      </c>
      <c r="D102" s="106">
        <v>0</v>
      </c>
      <c r="E102" s="106" t="s">
        <v>121</v>
      </c>
      <c r="F102" s="118" t="s">
        <v>277</v>
      </c>
      <c r="G102" s="118"/>
      <c r="H102" s="118"/>
      <c r="I102" s="118"/>
      <c r="J102" s="125"/>
      <c r="K102" s="118"/>
      <c r="L102" s="100">
        <f>L106+L103+L110</f>
        <v>0</v>
      </c>
      <c r="M102" s="100"/>
      <c r="N102" s="100"/>
      <c r="O102" s="100">
        <f>O106+O103+O110</f>
        <v>0</v>
      </c>
      <c r="P102" s="100">
        <f>P106+P103+P110</f>
        <v>0</v>
      </c>
    </row>
    <row r="103" spans="1:16" ht="16.5" customHeight="1" hidden="1">
      <c r="A103" s="65"/>
      <c r="B103" s="164" t="s">
        <v>194</v>
      </c>
      <c r="C103" s="55">
        <v>70</v>
      </c>
      <c r="D103" s="55">
        <v>0</v>
      </c>
      <c r="E103" s="108" t="s">
        <v>121</v>
      </c>
      <c r="F103" s="147">
        <v>865</v>
      </c>
      <c r="G103" s="116" t="s">
        <v>35</v>
      </c>
      <c r="H103" s="116" t="s">
        <v>188</v>
      </c>
      <c r="I103" s="116" t="s">
        <v>193</v>
      </c>
      <c r="J103" s="116" t="s">
        <v>190</v>
      </c>
      <c r="K103" s="148"/>
      <c r="L103" s="101">
        <f aca="true" t="shared" si="26" ref="L103:P104">L104</f>
        <v>0</v>
      </c>
      <c r="M103" s="101"/>
      <c r="N103" s="101"/>
      <c r="O103" s="101">
        <f t="shared" si="26"/>
        <v>0</v>
      </c>
      <c r="P103" s="101">
        <f t="shared" si="26"/>
        <v>0</v>
      </c>
    </row>
    <row r="104" spans="1:16" ht="16.5" customHeight="1" hidden="1">
      <c r="A104" s="65"/>
      <c r="B104" s="149" t="s">
        <v>21</v>
      </c>
      <c r="C104" s="55">
        <v>70</v>
      </c>
      <c r="D104" s="55">
        <v>0</v>
      </c>
      <c r="E104" s="108" t="s">
        <v>121</v>
      </c>
      <c r="F104" s="147">
        <v>865</v>
      </c>
      <c r="G104" s="116" t="s">
        <v>35</v>
      </c>
      <c r="H104" s="116" t="s">
        <v>188</v>
      </c>
      <c r="I104" s="116" t="s">
        <v>193</v>
      </c>
      <c r="J104" s="116" t="s">
        <v>190</v>
      </c>
      <c r="K104" s="116" t="s">
        <v>22</v>
      </c>
      <c r="L104" s="101">
        <f t="shared" si="26"/>
        <v>0</v>
      </c>
      <c r="M104" s="101"/>
      <c r="N104" s="101"/>
      <c r="O104" s="101">
        <f t="shared" si="26"/>
        <v>0</v>
      </c>
      <c r="P104" s="101">
        <f t="shared" si="26"/>
        <v>0</v>
      </c>
    </row>
    <row r="105" spans="1:16" ht="16.5" customHeight="1" hidden="1">
      <c r="A105" s="65"/>
      <c r="B105" s="174" t="s">
        <v>24</v>
      </c>
      <c r="C105" s="55">
        <v>70</v>
      </c>
      <c r="D105" s="55">
        <v>0</v>
      </c>
      <c r="E105" s="108" t="s">
        <v>121</v>
      </c>
      <c r="F105" s="147">
        <v>865</v>
      </c>
      <c r="G105" s="116" t="s">
        <v>35</v>
      </c>
      <c r="H105" s="116" t="s">
        <v>188</v>
      </c>
      <c r="I105" s="116" t="s">
        <v>193</v>
      </c>
      <c r="J105" s="116" t="s">
        <v>190</v>
      </c>
      <c r="K105" s="116" t="s">
        <v>25</v>
      </c>
      <c r="L105" s="101">
        <v>0</v>
      </c>
      <c r="M105" s="101"/>
      <c r="N105" s="101"/>
      <c r="O105" s="101"/>
      <c r="P105" s="101"/>
    </row>
    <row r="106" spans="1:16" ht="15.75" customHeight="1" hidden="1">
      <c r="A106" s="219" t="s">
        <v>176</v>
      </c>
      <c r="B106" s="220"/>
      <c r="C106" s="55">
        <v>70</v>
      </c>
      <c r="D106" s="55">
        <v>0</v>
      </c>
      <c r="E106" s="108" t="s">
        <v>121</v>
      </c>
      <c r="F106" s="147">
        <v>865</v>
      </c>
      <c r="G106" s="54" t="s">
        <v>35</v>
      </c>
      <c r="H106" s="54" t="s">
        <v>50</v>
      </c>
      <c r="I106" s="69" t="s">
        <v>133</v>
      </c>
      <c r="J106" s="62" t="s">
        <v>134</v>
      </c>
      <c r="K106" s="54"/>
      <c r="L106" s="101">
        <f aca="true" t="shared" si="27" ref="L106:P107">L107</f>
        <v>0</v>
      </c>
      <c r="M106" s="101"/>
      <c r="N106" s="101"/>
      <c r="O106" s="101">
        <f t="shared" si="27"/>
        <v>0</v>
      </c>
      <c r="P106" s="101">
        <f t="shared" si="27"/>
        <v>0</v>
      </c>
    </row>
    <row r="107" spans="1:16" ht="12.75" customHeight="1" hidden="1">
      <c r="A107" s="57"/>
      <c r="B107" s="56" t="s">
        <v>21</v>
      </c>
      <c r="C107" s="55">
        <v>70</v>
      </c>
      <c r="D107" s="55">
        <v>0</v>
      </c>
      <c r="E107" s="108" t="s">
        <v>121</v>
      </c>
      <c r="F107" s="147">
        <v>865</v>
      </c>
      <c r="G107" s="54" t="s">
        <v>35</v>
      </c>
      <c r="H107" s="54" t="s">
        <v>50</v>
      </c>
      <c r="I107" s="69" t="s">
        <v>133</v>
      </c>
      <c r="J107" s="62" t="s">
        <v>134</v>
      </c>
      <c r="K107" s="54" t="s">
        <v>22</v>
      </c>
      <c r="L107" s="101">
        <f t="shared" si="27"/>
        <v>0</v>
      </c>
      <c r="M107" s="101"/>
      <c r="N107" s="101"/>
      <c r="O107" s="101">
        <f t="shared" si="27"/>
        <v>0</v>
      </c>
      <c r="P107" s="101">
        <f t="shared" si="27"/>
        <v>0</v>
      </c>
    </row>
    <row r="108" spans="1:16" ht="15.75" customHeight="1" hidden="1">
      <c r="A108" s="57"/>
      <c r="B108" s="59" t="s">
        <v>24</v>
      </c>
      <c r="C108" s="55">
        <v>70</v>
      </c>
      <c r="D108" s="55">
        <v>0</v>
      </c>
      <c r="E108" s="108" t="s">
        <v>121</v>
      </c>
      <c r="F108" s="147">
        <v>865</v>
      </c>
      <c r="G108" s="54" t="s">
        <v>35</v>
      </c>
      <c r="H108" s="54" t="s">
        <v>50</v>
      </c>
      <c r="I108" s="69" t="s">
        <v>133</v>
      </c>
      <c r="J108" s="62" t="s">
        <v>134</v>
      </c>
      <c r="K108" s="54" t="s">
        <v>25</v>
      </c>
      <c r="L108" s="101"/>
      <c r="M108" s="101"/>
      <c r="N108" s="101"/>
      <c r="O108" s="101"/>
      <c r="P108" s="101"/>
    </row>
    <row r="109" spans="1:16" ht="13.5" customHeight="1" hidden="1">
      <c r="A109" s="57"/>
      <c r="B109" s="164" t="s">
        <v>194</v>
      </c>
      <c r="C109" s="165"/>
      <c r="D109" s="165"/>
      <c r="E109" s="165"/>
      <c r="F109" s="147">
        <v>865</v>
      </c>
      <c r="G109" s="116" t="s">
        <v>195</v>
      </c>
      <c r="H109" s="116" t="s">
        <v>195</v>
      </c>
      <c r="I109" s="116"/>
      <c r="J109" s="116"/>
      <c r="K109" s="148"/>
      <c r="L109" s="101">
        <f aca="true" t="shared" si="28" ref="L109:P110">L110</f>
        <v>0</v>
      </c>
      <c r="M109" s="101"/>
      <c r="N109" s="101"/>
      <c r="O109" s="101">
        <f t="shared" si="28"/>
        <v>0</v>
      </c>
      <c r="P109" s="101">
        <f t="shared" si="28"/>
        <v>0</v>
      </c>
    </row>
    <row r="110" spans="1:16" ht="13.5" customHeight="1" hidden="1">
      <c r="A110" s="57"/>
      <c r="B110" s="164" t="s">
        <v>194</v>
      </c>
      <c r="C110" s="55">
        <v>70</v>
      </c>
      <c r="D110" s="55">
        <v>0</v>
      </c>
      <c r="E110" s="108" t="s">
        <v>121</v>
      </c>
      <c r="F110" s="147">
        <v>865</v>
      </c>
      <c r="G110" s="116" t="s">
        <v>195</v>
      </c>
      <c r="H110" s="116" t="s">
        <v>195</v>
      </c>
      <c r="I110" s="116" t="s">
        <v>198</v>
      </c>
      <c r="J110" s="116" t="s">
        <v>196</v>
      </c>
      <c r="K110" s="148"/>
      <c r="L110" s="101">
        <f t="shared" si="28"/>
        <v>0</v>
      </c>
      <c r="M110" s="101"/>
      <c r="N110" s="101"/>
      <c r="O110" s="101">
        <f t="shared" si="28"/>
        <v>0</v>
      </c>
      <c r="P110" s="101">
        <f t="shared" si="28"/>
        <v>0</v>
      </c>
    </row>
    <row r="111" spans="1:16" ht="13.5" customHeight="1" hidden="1">
      <c r="A111" s="57"/>
      <c r="B111" s="164" t="s">
        <v>194</v>
      </c>
      <c r="C111" s="55">
        <v>70</v>
      </c>
      <c r="D111" s="55">
        <v>0</v>
      </c>
      <c r="E111" s="108" t="s">
        <v>121</v>
      </c>
      <c r="F111" s="147">
        <v>865</v>
      </c>
      <c r="G111" s="116" t="s">
        <v>195</v>
      </c>
      <c r="H111" s="116" t="s">
        <v>195</v>
      </c>
      <c r="I111" s="116" t="s">
        <v>198</v>
      </c>
      <c r="J111" s="116" t="s">
        <v>196</v>
      </c>
      <c r="K111" s="116" t="s">
        <v>197</v>
      </c>
      <c r="L111" s="101">
        <v>0</v>
      </c>
      <c r="M111" s="101"/>
      <c r="N111" s="101"/>
      <c r="O111" s="101">
        <v>0</v>
      </c>
      <c r="P111" s="101">
        <v>0</v>
      </c>
    </row>
    <row r="112" spans="1:16" ht="14.25" customHeight="1">
      <c r="A112" s="66"/>
      <c r="B112" s="92" t="s">
        <v>27</v>
      </c>
      <c r="C112" s="105"/>
      <c r="D112" s="105"/>
      <c r="E112" s="105"/>
      <c r="F112" s="115"/>
      <c r="G112" s="118"/>
      <c r="H112" s="118"/>
      <c r="I112" s="118"/>
      <c r="J112" s="118"/>
      <c r="K112" s="118"/>
      <c r="L112" s="100">
        <f>L10+L49+L56+L61+L66+L96+L91+L101+L86</f>
        <v>3557565.4699999997</v>
      </c>
      <c r="M112" s="100">
        <f>M10+M49+M56+M61+M66+M96+M91+M101+M86</f>
        <v>267754</v>
      </c>
      <c r="N112" s="100">
        <f>N10+N49+N56+N61+N66+N96+N91+N101+N86</f>
        <v>3825319.4699999997</v>
      </c>
      <c r="O112" s="100">
        <f>O10+O49+O56+O61+O66+O96+O91+O101+O86</f>
        <v>0</v>
      </c>
      <c r="P112" s="100">
        <f>P10+P49+P56+P61+P66+P96+P91+P101+P86</f>
        <v>0</v>
      </c>
    </row>
  </sheetData>
  <sheetProtection/>
  <mergeCells count="15">
    <mergeCell ref="A98:B98"/>
    <mergeCell ref="B2:P2"/>
    <mergeCell ref="B4:P4"/>
    <mergeCell ref="A106:B106"/>
    <mergeCell ref="A6:P6"/>
    <mergeCell ref="A18:B18"/>
    <mergeCell ref="A63:B63"/>
    <mergeCell ref="A68:B68"/>
    <mergeCell ref="A83:B83"/>
    <mergeCell ref="A8:B8"/>
    <mergeCell ref="A74:B74"/>
    <mergeCell ref="A43:B43"/>
    <mergeCell ref="A46:B46"/>
    <mergeCell ref="C1:K1"/>
    <mergeCell ref="C3:L3"/>
  </mergeCells>
  <printOptions/>
  <pageMargins left="0.5511811023622047" right="0.1968503937007874" top="0.7874015748031497" bottom="1.0236220472440944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2020-06-11T07:07:58Z</cp:lastPrinted>
  <dcterms:created xsi:type="dcterms:W3CDTF">1996-10-08T23:32:33Z</dcterms:created>
  <dcterms:modified xsi:type="dcterms:W3CDTF">2020-06-11T07:23:52Z</dcterms:modified>
  <cp:category/>
  <cp:version/>
  <cp:contentType/>
  <cp:contentStatus/>
</cp:coreProperties>
</file>