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39" i="1"/>
  <c r="I19"/>
  <c r="I22"/>
  <c r="I48" i="2"/>
  <c r="I5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I17" s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M6" l="1"/>
  <c r="O56"/>
  <c r="N6"/>
  <c r="E16" i="1"/>
  <c r="E15" i="3" s="1"/>
  <c r="I16" i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<sst xmlns="http://schemas.openxmlformats.org/spreadsheetml/2006/main" count="1299" uniqueCount="445">
  <si>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</si>
  <si>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</si>
  <si>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</si>
  <si>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</si>
  <si>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</si>
  <si>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</si>
  <si>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</si>
  <si>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</si>
  <si>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</si>
  <si>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</si>
  <si>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</si>
  <si>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</si>
  <si>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</si>
  <si>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</si>
  <si>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</si>
  <si>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</si>
  <si>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</si>
  <si>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</si>
  <si>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</si>
  <si>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</si>
  <si>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</si>
  <si>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</si>
  <si>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</si>
  <si>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</si>
  <si>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</si>
  <si>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</si>
  <si>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</si>
  <si>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</si>
  <si>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</si>
  <si>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</si>
  <si>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</si>
  <si>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</si>
  <si>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</si>
  <si>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</si>
  <si>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</si>
  <si>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</si>
  <si>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</si>
  <si>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</si>
  <si>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</si>
  <si>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</si>
  <si>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</si>
  <si>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</si>
  <si>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</si>
  <si>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</si>
  <si>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</si>
  <si>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</si>
  <si>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</si>
  <si>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</si>
  <si>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</si>
  <si>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</si>
  <si>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</si>
  <si>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</si>
  <si>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</si>
  <si>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</si>
  <si>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</si>
  <si>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</si>
  <si>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</si>
  <si>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</si>
  <si>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</si>
  <si>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</si>
  <si>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</si>
  <si>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</si>
  <si>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</si>
  <si>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</si>
  <si>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</si>
  <si>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</si>
  <si>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</si>
  <si>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</si>
  <si>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</si>
  <si>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</si>
  <si>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</si>
  <si>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</si>
  <si>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</si>
  <si>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</si>
  <si>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</si>
  <si>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</si>
  <si>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</si>
  <si>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</si>
  <si>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</si>
  <si>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</si>
  <si>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</si>
  <si>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</si>
  <si>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</si>
  <si>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</si>
  <si>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</si>
  <si>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</si>
  <si>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</si>
  <si>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</si>
  <si>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</si>
  <si>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</si>
  <si>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</si>
  <si>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</si>
  <si>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</si>
  <si>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</si>
  <si>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</si>
  <si>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</si>
  <si>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</si>
  <si>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</si>
  <si>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</si>
  <si>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</si>
  <si>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</si>
  <si>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</si>
  <si>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</si>
  <si>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</si>
  <si>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</si>
  <si>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</si>
  <si>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</si>
  <si>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</si>
  <si>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</si>
  <si>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</si>
  <si>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</si>
  <si>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</si>
  <si>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</si>
  <si>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</si>
  <si>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</si>
  <si>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</si>
  <si>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</si>
  <si>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</si>
  <si>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</si>
  <si>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</si>
  <si>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</si>
  <si>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</si>
  <si>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</si>
  <si>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</si>
  <si>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</si>
  <si>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</si>
  <si>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</si>
  <si>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</si>
  <si>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</si>
  <si>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</si>
  <si>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</si>
  <si>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</si>
  <si>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</si>
  <si>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</si>
  <si>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</si>
  <si>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</si>
  <si>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</si>
  <si>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</si>
  <si>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</si>
  <si>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</si>
  <si>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</si>
  <si>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</si>
  <si>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</si>
  <si>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</si>
  <si>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</si>
  <si>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</si>
  <si>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</si>
  <si>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</si>
  <si>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</si>
  <si>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</si>
  <si>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</si>
  <si>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</si>
  <si>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</si>
  <si>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</si>
  <si>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</si>
  <si>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</si>
  <si>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</si>
  <si>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</si>
  <si>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</si>
  <si>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</si>
  <si>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</si>
  <si>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</si>
  <si>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</si>
  <si>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</si>
  <si>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</si>
  <si>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</si>
  <si>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</si>
  <si>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</si>
  <si>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</si>
  <si>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</si>
  <si>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</si>
  <si>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</si>
  <si>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</si>
  <si>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</si>
  <si>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</si>
  <si>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</si>
  <si>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</si>
  <si>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</si>
  <si>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</si>
  <si>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</si>
  <si>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</si>
  <si>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</si>
  <si>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</si>
  <si>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</si>
  <si>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</si>
  <si>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</si>
  <si>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</si>
  <si>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</si>
  <si>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</si>
  <si>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</si>
  <si>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</si>
  <si>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</si>
  <si>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</si>
  <si>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</si>
  <si>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</si>
  <si>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</si>
  <si>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</si>
  <si>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</si>
  <si>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</si>
  <si>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</si>
  <si>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</si>
  <si>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</si>
  <si>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</si>
  <si>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</si>
  <si>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</si>
  <si>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</si>
  <si>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</si>
  <si>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</si>
  <si>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</si>
  <si>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</si>
  <si>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</si>
  <si>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</si>
  <si>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</si>
  <si>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</si>
  <si>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</si>
  <si>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</si>
  <si>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</si>
  <si>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</si>
  <si>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</si>
  <si>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</si>
  <si>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</si>
  <si>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</si>
  <si>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</si>
  <si>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</si>
  <si>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</si>
  <si>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</si>
  <si>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</si>
  <si>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</si>
  <si>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</si>
  <si>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</si>
  <si>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</si>
  <si>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</si>
  <si>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</si>
  <si>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</si>
  <si>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</si>
  <si>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</si>
  <si>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</si>
  <si>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</si>
  <si>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</si>
  <si>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</si>
  <si>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</si>
  <si>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</si>
  <si>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</si>
  <si>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</si>
  <si>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</si>
  <si>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</si>
  <si>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</si>
  <si>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</si>
  <si>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</si>
  <si>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</si>
  <si>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</si>
  <si>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</si>
  <si>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</si>
  <si>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</si>
  <si>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</si>
  <si>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</si>
  <si>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</si>
  <si>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</si>
  <si>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</si>
  <si>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</si>
  <si>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</si>
  <si>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</si>
  <si>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</si>
  <si>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</si>
  <si>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</si>
  <si>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</si>
  <si>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</si>
  <si>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</si>
  <si>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</si>
  <si>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</si>
  <si>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</si>
  <si>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</si>
  <si>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</si>
  <si>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</si>
  <si>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</si>
  <si>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</si>
  <si>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</si>
  <si>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</si>
  <si>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</si>
  <si>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</si>
  <si>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</si>
  <si>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</si>
  <si>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</si>
  <si>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</si>
  <si>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</si>
  <si>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</si>
  <si>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</si>
  <si>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</si>
  <si>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</si>
  <si>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</si>
  <si>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</si>
  <si>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</si>
  <si>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</si>
  <si>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</si>
  <si>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</si>
  <si>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</si>
  <si>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</si>
  <si>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</si>
  <si>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</si>
  <si>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</si>
  <si>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</si>
  <si>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</si>
  <si>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</si>
  <si>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</si>
  <si>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</si>
  <si>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</si>
  <si>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</si>
  <si>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</si>
  <si>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</si>
  <si>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</si>
  <si>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</si>
  <si>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</si>
  <si>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</si>
  <si>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</si>
  <si>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</si>
  <si>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</si>
  <si>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</si>
  <si>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</si>
  <si>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</si>
  <si>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</si>
  <si>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</si>
  <si>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</si>
  <si>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</si>
  <si>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</si>
  <si>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</si>
  <si>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</si>
  <si>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</si>
  <si>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</si>
  <si>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</si>
  <si>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</si>
  <si>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</si>
  <si>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</si>
  <si>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</si>
  <si>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</si>
  <si>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</si>
  <si>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</si>
  <si>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</si>
  <si>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</si>
  <si>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</si>
  <si>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</si>
  <si>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</si>
  <si>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</si>
  <si>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</si>
  <si>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</si>
  <si>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</si>
  <si>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</si>
  <si>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</si>
  <si>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</si>
  <si>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</si>
  <si>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</si>
  <si>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</si>
  <si>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</si>
  <si>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</si>
  <si>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</si>
  <si>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</si>
  <si>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</si>
  <si>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</si>
  <si>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</si>
  <si>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</si>
  <si>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</si>
  <si>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</si>
  <si>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</si>
  <si>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</si>
  <si>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</si>
  <si>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</si>
  <si>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</si>
  <si>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</si>
  <si>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</si>
  <si>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</si>
  <si>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</si>
  <si>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</si>
  <si>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</si>
  <si>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</si>
  <si>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</si>
  <si>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</si>
  <si>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</si>
  <si>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</si>
  <si>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</si>
  <si>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</si>
  <si>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</si>
  <si>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</si>
  <si>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</si>
  <si>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</si>
  <si>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</si>
  <si>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</si>
  <si>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</si>
  <si>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</si>
  <si>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</si>
  <si>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</si>
  <si>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</si>
  <si>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</si>
  <si>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</si>
  <si>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</si>
  <si>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</si>
  <si>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</si>
  <si>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</si>
  <si>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</si>
  <si>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</si>
  <si>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</si>
  <si>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</si>
  <si>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</si>
  <si>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</si>
  <si>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</si>
  <si>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</si>
  <si>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</si>
  <si>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</si>
  <si>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</si>
  <si>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</si>
  <si>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</si>
  <si>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</si>
  <si>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</si>
  <si>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</si>
  <si>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</si>
  <si>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</si>
  <si>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</si>
  <si>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</si>
  <si>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</si>
  <si>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</si>
  <si>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</si>
  <si>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</si>
  <si>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</si>
  <si>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</si>
  <si>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</si>
  <si>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</si>
  <si>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</si>
  <si>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</si>
  <si>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</si>
  <si>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</si>
  <si>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</si>
  <si>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</si>
  <si>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</si>
  <si>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</si>
  <si>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</si>
  <si>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</si>
  <si>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</si>
  <si>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</si>
  <si>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</si>
  <si>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</si>
  <si>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</si>
  <si>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</si>
  <si>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</si>
  <si>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</si>
  <si>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</si>
  <si>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</si>
  <si>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01.09.2022г.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</si>
</sst>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51" zoomScaleNormal="100" workbookViewId="0">
      <selection activeCell="I40" sqref="I4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444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4163844.73</v>
      </c>
      <c r="F16" s="24">
        <f>F17+F58</f>
        <v>2212712.8800000004</v>
      </c>
      <c r="G16" s="24">
        <f>G17+G58</f>
        <v>79849.460000000006</v>
      </c>
      <c r="H16" s="24">
        <f>H17+H58</f>
        <v>79849.460000000006</v>
      </c>
      <c r="I16" s="24">
        <f>I17+I58</f>
        <v>2212712.8800000004</v>
      </c>
      <c r="J16" s="24">
        <f>E16-F16</f>
        <v>1951131.8499999996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637916.18000000005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637916.18000000005</v>
      </c>
      <c r="J17" s="24">
        <f>E17-F17</f>
        <v>750083.82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30525.69</v>
      </c>
      <c r="G18" s="54">
        <f>G19+G20+G21+G22</f>
        <v>77297.66</v>
      </c>
      <c r="H18" s="54">
        <f>H19+H20+H21+H22</f>
        <v>77297.66</v>
      </c>
      <c r="I18" s="54">
        <f>I19+I20+I21+I22+I26+I25</f>
        <v>30525.69</v>
      </c>
      <c r="J18" s="62">
        <f t="shared" ref="J18:J79" si="0">E18-F18</f>
        <v>8474.3100000000013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30490.34</v>
      </c>
      <c r="G19" s="25">
        <v>77297.66</v>
      </c>
      <c r="H19" s="25">
        <v>77297.66</v>
      </c>
      <c r="I19" s="25">
        <f>F19</f>
        <v>30490.34</v>
      </c>
      <c r="J19" s="24">
        <f>E19-F19</f>
        <v>8509.66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35.35</v>
      </c>
      <c r="G22" s="25"/>
      <c r="H22" s="25"/>
      <c r="I22" s="25">
        <f>F22</f>
        <v>35.35</v>
      </c>
      <c r="J22" s="24">
        <f t="shared" si="0"/>
        <v>-35.35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518851.93</v>
      </c>
      <c r="G36" s="25"/>
      <c r="H36" s="25"/>
      <c r="I36" s="54">
        <f>I37+I40+I38+I39</f>
        <v>518851.93</v>
      </c>
      <c r="J36" s="62">
        <f t="shared" si="0"/>
        <v>692148.07000000007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13095.91</v>
      </c>
      <c r="G37" s="25">
        <v>0</v>
      </c>
      <c r="H37" s="25">
        <v>0</v>
      </c>
      <c r="I37" s="25">
        <f t="shared" ref="I37:I43" si="4">F37</f>
        <v>13095.91</v>
      </c>
      <c r="J37" s="24">
        <f t="shared" si="0"/>
        <v>115904.09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347.19</v>
      </c>
      <c r="G39" s="103"/>
      <c r="H39" s="103"/>
      <c r="I39" s="103">
        <f>F39</f>
        <v>347.19</v>
      </c>
      <c r="J39" s="104">
        <f t="shared" si="0"/>
        <v>-347.19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505408.83</v>
      </c>
      <c r="G40" s="25">
        <v>7290.03</v>
      </c>
      <c r="H40" s="25">
        <v>7290.03</v>
      </c>
      <c r="I40" s="54">
        <f t="shared" si="4"/>
        <v>505408.83</v>
      </c>
      <c r="J40" s="62">
        <f t="shared" si="0"/>
        <v>576591.16999999993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475186.64</v>
      </c>
      <c r="G41" s="25"/>
      <c r="H41" s="25"/>
      <c r="I41" s="25">
        <f t="shared" si="4"/>
        <v>475186.64</v>
      </c>
      <c r="J41" s="24">
        <f t="shared" si="0"/>
        <v>216813.36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30222.19</v>
      </c>
      <c r="G42" s="25">
        <v>0</v>
      </c>
      <c r="H42" s="25">
        <v>0</v>
      </c>
      <c r="I42" s="25">
        <f t="shared" si="4"/>
        <v>30222.19</v>
      </c>
      <c r="J42" s="24">
        <f t="shared" si="0"/>
        <v>359777.81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80385.759999999995</v>
      </c>
      <c r="G49" s="25"/>
      <c r="H49" s="25"/>
      <c r="I49" s="54">
        <f>I50+I52+I51</f>
        <v>80385.759999999995</v>
      </c>
      <c r="J49" s="62">
        <f>J50+J52</f>
        <v>54614.240000000005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80385.759999999995</v>
      </c>
      <c r="G52" s="25"/>
      <c r="H52" s="25"/>
      <c r="I52" s="25">
        <f t="shared" si="5"/>
        <v>80385.759999999995</v>
      </c>
      <c r="J52" s="24">
        <f t="shared" si="0"/>
        <v>54614.240000000005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2775844.73</v>
      </c>
      <c r="F58" s="54">
        <f>F59+F60+F69+F73+F68+F77</f>
        <v>1574796.7000000002</v>
      </c>
      <c r="G58" s="54">
        <f>G59+G60+G69+G73+G68+G77</f>
        <v>0</v>
      </c>
      <c r="H58" s="54">
        <f>H59+H60+H69+H73+H68+H77</f>
        <v>0</v>
      </c>
      <c r="I58" s="54">
        <f>I59+I60+I69+I73+I68+I77</f>
        <v>1574796.7000000002</v>
      </c>
      <c r="J58" s="62">
        <f t="shared" si="0"/>
        <v>1201048.0299999998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241160</v>
      </c>
      <c r="G59" s="25">
        <v>0</v>
      </c>
      <c r="H59" s="25">
        <v>0</v>
      </c>
      <c r="I59" s="25">
        <f>F59</f>
        <v>241160</v>
      </c>
      <c r="J59" s="24">
        <f t="shared" si="0"/>
        <v>120585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266192</v>
      </c>
      <c r="G60" s="25">
        <v>0</v>
      </c>
      <c r="H60" s="25">
        <v>0</v>
      </c>
      <c r="I60" s="25">
        <f>F60</f>
        <v>266192</v>
      </c>
      <c r="J60" s="24">
        <f t="shared" si="0"/>
        <v>133096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75461.820000000007</v>
      </c>
      <c r="G73" s="54">
        <f>G74</f>
        <v>0</v>
      </c>
      <c r="H73" s="54">
        <f>H74</f>
        <v>0</v>
      </c>
      <c r="I73" s="54">
        <f>I74</f>
        <v>75461.820000000007</v>
      </c>
      <c r="J73" s="62">
        <f>J74+J75+J79</f>
        <v>19634.899999999994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75461.820000000007</v>
      </c>
      <c r="G74" s="25">
        <v>0</v>
      </c>
      <c r="H74" s="25">
        <v>0</v>
      </c>
      <c r="I74" s="25">
        <f t="shared" si="7"/>
        <v>75461.820000000007</v>
      </c>
      <c r="J74" s="24">
        <f t="shared" si="0"/>
        <v>19634.899999999994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991982.88</v>
      </c>
      <c r="G77" s="62">
        <f>G78</f>
        <v>0</v>
      </c>
      <c r="H77" s="62">
        <f>H78</f>
        <v>0</v>
      </c>
      <c r="I77" s="62">
        <f>I78</f>
        <v>991982.88</v>
      </c>
      <c r="J77" s="62">
        <f t="shared" si="0"/>
        <v>927732.13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991982.88</v>
      </c>
      <c r="G78" s="59"/>
      <c r="H78" s="59"/>
      <c r="I78" s="25">
        <f t="shared" si="7"/>
        <v>991982.88</v>
      </c>
      <c r="J78" s="24">
        <f t="shared" si="0"/>
        <v>927732.13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abSelected="1" zoomScaleNormal="100" workbookViewId="0">
      <selection activeCell="J175" sqref="J17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5078259.57</v>
      </c>
      <c r="I6" s="24">
        <f>I7+I10+I36+I41+I43+I48+I56+I68+I82+I100+I110+I117+I165+I169+I98+I80</f>
        <v>5078259.57</v>
      </c>
      <c r="J6" s="24">
        <f>J7+J10+J36+J41+J48+J56+J68+J82+J100+J110+J117+J165+J169+J80+J98</f>
        <v>2721519.59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2721519.59</v>
      </c>
      <c r="N6" s="24">
        <f>N7+N10+N36+N41+N48+N56+N68+N82+N100+N110+N117+N165+N169+N43+N98</f>
        <v>2264979.98</v>
      </c>
      <c r="O6" s="24">
        <f>O7+O10+O36+O41+O48+O56+O68+O82+O100+O110+O117+O165+O169+O98</f>
        <v>2264979.98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1210463.3599999999</v>
      </c>
      <c r="K10" s="54">
        <f t="shared" si="2"/>
        <v>0</v>
      </c>
      <c r="L10" s="54">
        <f t="shared" si="2"/>
        <v>0</v>
      </c>
      <c r="M10" s="54">
        <f t="shared" si="2"/>
        <v>1210463.3599999999</v>
      </c>
      <c r="N10" s="54">
        <f t="shared" si="2"/>
        <v>796214.48</v>
      </c>
      <c r="O10" s="54">
        <f t="shared" si="2"/>
        <v>796214.48</v>
      </c>
      <c r="R10" s="91">
        <f>H10-H34-H35+H56</f>
        <v>2089174.5599999998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220027.72</v>
      </c>
      <c r="K11" s="25"/>
      <c r="L11" s="25"/>
      <c r="M11" s="25">
        <f>J11</f>
        <v>220027.72</v>
      </c>
      <c r="N11" s="24">
        <f>H11-J11</f>
        <v>163272.28</v>
      </c>
      <c r="O11" s="24">
        <f>I11-J11</f>
        <v>163272.28</v>
      </c>
      <c r="P11" s="91">
        <f>J11+J13+J57</f>
        <v>775562.89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61450.43</v>
      </c>
      <c r="K12" s="25"/>
      <c r="L12" s="25"/>
      <c r="M12" s="25">
        <f>J12</f>
        <v>61450.43</v>
      </c>
      <c r="N12" s="24">
        <f>H12-J12</f>
        <v>54349.57</v>
      </c>
      <c r="O12" s="24">
        <f>I12-J12</f>
        <v>54349.57</v>
      </c>
      <c r="P12" s="91">
        <f>J12+J15+J58</f>
        <v>219945.59999999998</v>
      </c>
      <c r="R12" s="91">
        <f>J10-J34-J35+J56</f>
        <v>1263312.2799999998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512673.96</v>
      </c>
      <c r="K13" s="25"/>
      <c r="L13" s="25"/>
      <c r="M13" s="25">
        <f>J13</f>
        <v>512673.96</v>
      </c>
      <c r="N13" s="24">
        <f>H13-J13</f>
        <v>294826.03999999998</v>
      </c>
      <c r="O13" s="24">
        <f>I13-J13</f>
        <v>294826.03999999998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145699.96</v>
      </c>
      <c r="K15" s="25"/>
      <c r="L15" s="25"/>
      <c r="M15" s="25">
        <f>J15</f>
        <v>145699.96</v>
      </c>
      <c r="N15" s="24">
        <f t="shared" si="0"/>
        <v>98200.040000000008</v>
      </c>
      <c r="O15" s="24">
        <f t="shared" si="1"/>
        <v>98200.040000000008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20345.88</v>
      </c>
      <c r="K16" s="25"/>
      <c r="L16" s="25"/>
      <c r="M16" s="25">
        <f t="shared" ref="M16:M32" si="4">J16</f>
        <v>20345.88</v>
      </c>
      <c r="N16" s="24">
        <f t="shared" si="0"/>
        <v>24902.12</v>
      </c>
      <c r="O16" s="24">
        <f t="shared" si="1"/>
        <v>24902.12</v>
      </c>
      <c r="P16" s="91">
        <f>M16+M17+M19+M20+M22</f>
        <v>114233.52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1379.07</v>
      </c>
      <c r="K17" s="25"/>
      <c r="L17" s="25"/>
      <c r="M17" s="25">
        <f t="shared" si="4"/>
        <v>1379.07</v>
      </c>
      <c r="N17" s="24">
        <f t="shared" si="0"/>
        <v>1420.93</v>
      </c>
      <c r="O17" s="24">
        <f t="shared" si="1"/>
        <v>1420.93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78630.320000000007</v>
      </c>
      <c r="K18" s="25"/>
      <c r="L18" s="25"/>
      <c r="M18" s="25">
        <f t="shared" si="4"/>
        <v>78630.320000000007</v>
      </c>
      <c r="N18" s="90">
        <f t="shared" si="0"/>
        <v>44769.679999999993</v>
      </c>
      <c r="O18" s="24">
        <f t="shared" si="1"/>
        <v>44769.679999999993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29146.57</v>
      </c>
      <c r="K19" s="25"/>
      <c r="L19" s="25"/>
      <c r="M19" s="25">
        <f t="shared" si="4"/>
        <v>29146.57</v>
      </c>
      <c r="N19" s="24">
        <f t="shared" si="0"/>
        <v>20853.43</v>
      </c>
      <c r="O19" s="24">
        <f t="shared" si="1"/>
        <v>20853.43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45312</v>
      </c>
      <c r="K22" s="25"/>
      <c r="L22" s="25"/>
      <c r="M22" s="25">
        <f>J22</f>
        <v>45312</v>
      </c>
      <c r="N22" s="24">
        <f t="shared" si="0"/>
        <v>37088</v>
      </c>
      <c r="O22" s="24">
        <f t="shared" si="1"/>
        <v>37088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206484.77000000002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58346</v>
      </c>
      <c r="K25" s="25"/>
      <c r="L25" s="25"/>
      <c r="M25" s="25">
        <f t="shared" si="4"/>
        <v>58346</v>
      </c>
      <c r="N25" s="24">
        <f t="shared" si="0"/>
        <v>16654</v>
      </c>
      <c r="O25" s="24">
        <f t="shared" si="1"/>
        <v>16654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753.95</v>
      </c>
      <c r="K33" s="25"/>
      <c r="L33" s="25"/>
      <c r="M33" s="25">
        <f>J33</f>
        <v>753.95</v>
      </c>
      <c r="N33" s="24">
        <f t="shared" si="0"/>
        <v>746.05</v>
      </c>
      <c r="O33" s="24">
        <f t="shared" si="5"/>
        <v>746.05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49089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49089</v>
      </c>
      <c r="N48" s="54">
        <f>N49+N50+N53+N55+N54+N51</f>
        <v>8601</v>
      </c>
      <c r="O48" s="54">
        <f>O49+O50+O53+O55+O54+O51</f>
        <v>8601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9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443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1589</v>
      </c>
      <c r="K55" s="25"/>
      <c r="L55" s="25"/>
      <c r="M55" s="25">
        <f t="shared" si="10"/>
        <v>1589</v>
      </c>
      <c r="N55" s="24">
        <f t="shared" si="8"/>
        <v>1601</v>
      </c>
      <c r="O55" s="24">
        <f t="shared" si="1"/>
        <v>1601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95096.72</v>
      </c>
      <c r="I56" s="54">
        <f t="shared" ref="I56:I68" si="11">H56</f>
        <v>95096.72</v>
      </c>
      <c r="J56" s="54">
        <f>J57+J58+J61+J62+J64+J59+J60+J63+J67</f>
        <v>55656.42</v>
      </c>
      <c r="K56" s="54">
        <f>K57+K58+K61+K62+K64</f>
        <v>0</v>
      </c>
      <c r="L56" s="54">
        <f>L57+L58+L61+L62+L64</f>
        <v>0</v>
      </c>
      <c r="M56" s="54">
        <f t="shared" si="10"/>
        <v>55656.42</v>
      </c>
      <c r="N56" s="62">
        <f t="shared" si="8"/>
        <v>39440.300000000003</v>
      </c>
      <c r="O56" s="62">
        <f t="shared" si="1"/>
        <v>39440.300000000003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42861.21</v>
      </c>
      <c r="K57" s="25"/>
      <c r="L57" s="25"/>
      <c r="M57" s="25">
        <f t="shared" si="10"/>
        <v>42861.21</v>
      </c>
      <c r="N57" s="24">
        <f>H57-J57</f>
        <v>28408.79</v>
      </c>
      <c r="O57" s="24">
        <f t="shared" si="1"/>
        <v>28408.79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12795.21</v>
      </c>
      <c r="K58" s="25"/>
      <c r="L58" s="25"/>
      <c r="M58" s="25">
        <f t="shared" si="10"/>
        <v>12795.21</v>
      </c>
      <c r="N58" s="24">
        <f t="shared" si="8"/>
        <v>8734.7900000000009</v>
      </c>
      <c r="O58" s="24">
        <f t="shared" si="1"/>
        <v>8734.7900000000009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2296.7199999999998</v>
      </c>
      <c r="I64" s="25">
        <f t="shared" si="11"/>
        <v>2296.7199999999998</v>
      </c>
      <c r="J64" s="25">
        <v>0</v>
      </c>
      <c r="K64" s="25"/>
      <c r="L64" s="25"/>
      <c r="M64" s="25">
        <f>J64</f>
        <v>0</v>
      </c>
      <c r="N64" s="24">
        <f t="shared" si="8"/>
        <v>2296.7199999999998</v>
      </c>
      <c r="O64" s="24">
        <f t="shared" si="1"/>
        <v>2296.7199999999998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348600</v>
      </c>
      <c r="I68" s="54">
        <f t="shared" si="11"/>
        <v>348600</v>
      </c>
      <c r="J68" s="54">
        <f>J69+J71+J73+J74+J75+J77+J76</f>
        <v>168510.77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168510.77</v>
      </c>
      <c r="N68" s="62">
        <f t="shared" si="12"/>
        <v>180089.23</v>
      </c>
      <c r="O68" s="62">
        <f t="shared" si="1"/>
        <v>180089.23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77009.789999999994</v>
      </c>
      <c r="K69" s="54"/>
      <c r="L69" s="54"/>
      <c r="M69" s="25">
        <f t="shared" ref="M69:M82" si="14">J69</f>
        <v>77009.789999999994</v>
      </c>
      <c r="N69" s="24">
        <f>I69-M69</f>
        <v>54890.210000000006</v>
      </c>
      <c r="O69" s="24">
        <f>N69</f>
        <v>54890.210000000006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22350.98</v>
      </c>
      <c r="K71" s="54"/>
      <c r="L71" s="54"/>
      <c r="M71" s="25">
        <f t="shared" si="14"/>
        <v>22350.98</v>
      </c>
      <c r="N71" s="24">
        <f>I71-M71</f>
        <v>17349.02</v>
      </c>
      <c r="O71" s="24">
        <f>N71</f>
        <v>17349.02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13150</v>
      </c>
      <c r="K74" s="25"/>
      <c r="L74" s="25"/>
      <c r="M74" s="25">
        <f t="shared" si="14"/>
        <v>13150</v>
      </c>
      <c r="N74" s="24">
        <f t="shared" si="12"/>
        <v>1850</v>
      </c>
      <c r="O74" s="24">
        <f t="shared" si="1"/>
        <v>1850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56000</v>
      </c>
      <c r="K76" s="25"/>
      <c r="L76" s="25"/>
      <c r="M76" s="25">
        <f>J76</f>
        <v>56000</v>
      </c>
      <c r="N76" s="24">
        <f>H76-J76</f>
        <v>56000</v>
      </c>
      <c r="O76" s="24">
        <f>I76-J76</f>
        <v>56000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984722.88</v>
      </c>
      <c r="K82" s="54"/>
      <c r="L82" s="54"/>
      <c r="M82" s="54">
        <f t="shared" si="14"/>
        <v>984722.88</v>
      </c>
      <c r="N82" s="62">
        <f t="shared" si="12"/>
        <v>924102.13</v>
      </c>
      <c r="O82" s="62">
        <f t="shared" si="1"/>
        <v>924102.13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981501.88</v>
      </c>
      <c r="K87" s="25"/>
      <c r="L87" s="25"/>
      <c r="M87" s="25">
        <f>J87</f>
        <v>981501.88</v>
      </c>
      <c r="N87" s="24">
        <f>H87-J87</f>
        <v>921323.13</v>
      </c>
      <c r="O87" s="24">
        <f t="shared" si="1"/>
        <v>921323.13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3221</v>
      </c>
      <c r="K89" s="25"/>
      <c r="L89" s="25"/>
      <c r="M89" s="25">
        <f t="shared" si="16"/>
        <v>3221</v>
      </c>
      <c r="N89" s="24">
        <f>H89-J89</f>
        <v>2779</v>
      </c>
      <c r="O89" s="24">
        <f t="shared" si="1"/>
        <v>2779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6352.5</v>
      </c>
      <c r="K100" s="54">
        <f t="shared" si="19"/>
        <v>0</v>
      </c>
      <c r="L100" s="54">
        <f t="shared" si="19"/>
        <v>0</v>
      </c>
      <c r="M100" s="54">
        <f t="shared" si="19"/>
        <v>6352.5</v>
      </c>
      <c r="N100" s="54">
        <f t="shared" si="19"/>
        <v>4537.5</v>
      </c>
      <c r="O100" s="54">
        <f t="shared" si="19"/>
        <v>4537.5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431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6352.5</v>
      </c>
      <c r="K108" s="25"/>
      <c r="L108" s="25"/>
      <c r="M108" s="25">
        <f t="shared" si="21"/>
        <v>6352.5</v>
      </c>
      <c r="N108" s="24">
        <f t="shared" si="17"/>
        <v>4537.5</v>
      </c>
      <c r="O108" s="24">
        <f t="shared" si="20"/>
        <v>4537.5</v>
      </c>
    </row>
    <row r="109" spans="1:15" ht="23.25" customHeight="1">
      <c r="A109" s="55"/>
      <c r="B109" s="38" t="s">
        <v>61</v>
      </c>
      <c r="C109" s="211" t="s">
        <v>432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60854.66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60854.66</v>
      </c>
      <c r="N117" s="62">
        <f t="shared" si="25"/>
        <v>184445.34</v>
      </c>
      <c r="O117" s="62">
        <f t="shared" ref="O117:O174" si="26">I117-J117</f>
        <v>184445.34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59260.29</v>
      </c>
      <c r="K119" s="25"/>
      <c r="L119" s="25"/>
      <c r="M119" s="25">
        <f>J119</f>
        <v>59260.29</v>
      </c>
      <c r="N119" s="24">
        <f>H119-J119</f>
        <v>159039.71</v>
      </c>
      <c r="O119" s="24">
        <f t="shared" si="26"/>
        <v>159039.71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59260.29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1594.37</v>
      </c>
      <c r="K130" s="25"/>
      <c r="L130" s="25"/>
      <c r="M130" s="25">
        <f>J130</f>
        <v>1594.37</v>
      </c>
      <c r="N130" s="24">
        <f t="shared" si="28"/>
        <v>5405.63</v>
      </c>
      <c r="O130" s="24">
        <f t="shared" si="26"/>
        <v>5405.63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178570</v>
      </c>
      <c r="K165" s="54">
        <f>K166</f>
        <v>0</v>
      </c>
      <c r="L165" s="54">
        <f>L166</f>
        <v>0</v>
      </c>
      <c r="M165" s="54">
        <f t="shared" si="34"/>
        <v>178570</v>
      </c>
      <c r="N165" s="62">
        <f t="shared" si="28"/>
        <v>127550</v>
      </c>
      <c r="O165" s="62">
        <f t="shared" si="26"/>
        <v>127550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178570</v>
      </c>
      <c r="K166" s="25"/>
      <c r="L166" s="25"/>
      <c r="M166" s="25">
        <f>J166</f>
        <v>178570</v>
      </c>
      <c r="N166" s="24">
        <f>I166-M166</f>
        <v>127550</v>
      </c>
      <c r="O166" s="24">
        <f>H166-J166</f>
        <v>127550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4000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4000</v>
      </c>
      <c r="N169" s="62">
        <f t="shared" si="36"/>
        <v>0</v>
      </c>
      <c r="O169" s="62">
        <f t="shared" si="26"/>
        <v>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4000</v>
      </c>
      <c r="K171" s="25"/>
      <c r="L171" s="25"/>
      <c r="M171" s="25">
        <f t="shared" si="35"/>
        <v>4000</v>
      </c>
      <c r="N171" s="24">
        <f t="shared" si="36"/>
        <v>0</v>
      </c>
      <c r="O171" s="24">
        <f t="shared" si="26"/>
        <v>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-914414.84000000032</v>
      </c>
      <c r="I175" s="24">
        <f>H175</f>
        <v>-914414.84000000032</v>
      </c>
      <c r="J175" s="24">
        <f>'1. Доходы бюджета (1)'!F16-'2. Расходы бюджета (2)'!J6</f>
        <v>-508806.7099999995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-508806.7099999995</v>
      </c>
      <c r="N175" s="24"/>
      <c r="O175" s="24">
        <f>I175-J175</f>
        <v>-405608.13000000082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914414.74</v>
      </c>
      <c r="F6" s="47">
        <f>F14</f>
        <v>508806.7099999995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914414.74</v>
      </c>
      <c r="F14" s="47">
        <f>F15+F16</f>
        <v>508806.7099999995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-4163844.73</v>
      </c>
      <c r="F15" s="24">
        <f>-'1. Доходы бюджета (1)'!F16</f>
        <v>-2212712.8800000004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5078259.57</v>
      </c>
      <c r="F16" s="24">
        <f>'2. Расходы бюджета (2)'!J6</f>
        <v>2721519.59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2022-09-02T11:55:18Z</dcterms:modified>
</cp:coreProperties>
</file>